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-120" yWindow="-120" windowWidth="20730" windowHeight="11160"/>
  </bookViews>
  <sheets>
    <sheet name="Schema Generale" sheetId="6" r:id="rId1"/>
    <sheet name="Organizzazione" sheetId="5" r:id="rId2"/>
    <sheet name="Caratteristiche" sheetId="3" r:id="rId3"/>
    <sheet name="Economico Patrimoniale" sheetId="4" r:id="rId4"/>
    <sheet name="Missione programma processo" sheetId="2" r:id="rId5"/>
  </sheets>
  <externalReferences>
    <externalReference r:id="rId6"/>
    <externalReference r:id="rId7"/>
  </externalReferences>
  <definedNames>
    <definedName name="_xlnm._FilterDatabase" localSheetId="0" hidden="1">'Schema Generale'!#REF!</definedName>
    <definedName name="adinolfi">#REF!</definedName>
    <definedName name="annoscia">#REF!</definedName>
    <definedName name="area">[1]db1!$B$2:$B$20</definedName>
    <definedName name="_xlnm.Print_Area" localSheetId="2">Caratteristiche!$A$2:$N$44</definedName>
    <definedName name="_xlnm.Print_Area" localSheetId="3">'Economico Patrimoniale'!$A$1:$L$105</definedName>
    <definedName name="_xlnm.Print_Area" localSheetId="1">Organizzazione!$A$1:$J$64</definedName>
    <definedName name="_xlnm.Print_Area" localSheetId="0">'Schema Generale'!$A$1:$G$54</definedName>
    <definedName name="AS">#REF!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5" l="1"/>
  <c r="E47" i="5"/>
  <c r="E50" i="5"/>
  <c r="K3" i="2" l="1"/>
  <c r="H62" i="5" l="1"/>
  <c r="H56" i="5"/>
  <c r="H47" i="5"/>
  <c r="G47" i="5"/>
  <c r="H44" i="5"/>
  <c r="G44" i="5"/>
  <c r="H38" i="5"/>
  <c r="I37" i="5"/>
  <c r="H37" i="5"/>
  <c r="G37" i="5"/>
  <c r="E37" i="5"/>
  <c r="I26" i="5"/>
  <c r="H26" i="5"/>
  <c r="G26" i="5"/>
  <c r="E26" i="5"/>
  <c r="I18" i="5"/>
  <c r="H18" i="5"/>
  <c r="G18" i="5"/>
  <c r="E18" i="5"/>
  <c r="I15" i="5"/>
  <c r="H15" i="5"/>
  <c r="G15" i="5"/>
  <c r="E15" i="5"/>
  <c r="I11" i="5"/>
  <c r="H11" i="5"/>
  <c r="G11" i="5"/>
  <c r="E11" i="5"/>
  <c r="I8" i="5"/>
  <c r="H8" i="5"/>
  <c r="H59" i="5" s="1"/>
  <c r="G8" i="5"/>
  <c r="G50" i="5" s="1"/>
  <c r="E8" i="5"/>
  <c r="I4" i="5"/>
  <c r="H4" i="5"/>
  <c r="G4" i="5"/>
  <c r="E4" i="5"/>
  <c r="H50" i="5" l="1"/>
  <c r="O87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4" i="2"/>
  <c r="R125" i="2"/>
  <c r="R3" i="2"/>
  <c r="O4" i="2"/>
  <c r="O5" i="2"/>
  <c r="O6" i="2"/>
  <c r="O9" i="2"/>
  <c r="O12" i="2"/>
  <c r="O16" i="2"/>
  <c r="O19" i="2"/>
  <c r="O22" i="2"/>
  <c r="O23" i="2"/>
  <c r="O26" i="2"/>
  <c r="O30" i="2"/>
  <c r="O33" i="2"/>
  <c r="O36" i="2"/>
  <c r="O39" i="2"/>
  <c r="O40" i="2"/>
  <c r="O44" i="2"/>
  <c r="O46" i="2"/>
  <c r="O47" i="2"/>
  <c r="O50" i="2"/>
  <c r="O55" i="2"/>
  <c r="O57" i="2"/>
  <c r="O59" i="2"/>
  <c r="O63" i="2"/>
  <c r="O64" i="2"/>
  <c r="O67" i="2"/>
  <c r="O70" i="2"/>
  <c r="O71" i="2"/>
  <c r="O72" i="2"/>
  <c r="O74" i="2"/>
  <c r="O75" i="2"/>
  <c r="O80" i="2"/>
  <c r="O81" i="2"/>
  <c r="O83" i="2"/>
  <c r="O88" i="2"/>
  <c r="O90" i="2"/>
  <c r="O93" i="2"/>
  <c r="O96" i="2"/>
  <c r="O98" i="2"/>
  <c r="O100" i="2"/>
  <c r="O101" i="2"/>
  <c r="O102" i="2"/>
  <c r="O107" i="2"/>
  <c r="O110" i="2"/>
  <c r="O111" i="2"/>
  <c r="O115" i="2"/>
  <c r="O117" i="2"/>
  <c r="O120" i="2"/>
  <c r="O122" i="2"/>
  <c r="O124" i="2"/>
  <c r="O125" i="2"/>
  <c r="O3" i="2"/>
  <c r="L112" i="2"/>
  <c r="K67" i="2"/>
  <c r="K44" i="2"/>
  <c r="K30" i="2"/>
  <c r="K4" i="2"/>
  <c r="K5" i="2"/>
  <c r="K6" i="2"/>
  <c r="K9" i="2"/>
  <c r="K12" i="2"/>
  <c r="K16" i="2"/>
  <c r="K19" i="2"/>
  <c r="K22" i="2"/>
  <c r="K23" i="2"/>
  <c r="K26" i="2"/>
  <c r="K33" i="2"/>
  <c r="K36" i="2"/>
  <c r="K39" i="2"/>
  <c r="K40" i="2"/>
  <c r="K46" i="2"/>
  <c r="K47" i="2"/>
  <c r="K50" i="2"/>
  <c r="K55" i="2"/>
  <c r="K57" i="2"/>
  <c r="K59" i="2"/>
  <c r="K63" i="2"/>
  <c r="K64" i="2"/>
  <c r="K70" i="2"/>
  <c r="K71" i="2"/>
  <c r="K72" i="2"/>
  <c r="K74" i="2"/>
  <c r="K75" i="2"/>
  <c r="K80" i="2"/>
  <c r="K81" i="2"/>
  <c r="K83" i="2"/>
  <c r="K87" i="2"/>
  <c r="K88" i="2"/>
  <c r="K90" i="2"/>
  <c r="K93" i="2"/>
  <c r="K96" i="2"/>
  <c r="L96" i="2" s="1"/>
  <c r="K98" i="2"/>
  <c r="K100" i="2"/>
  <c r="K101" i="2"/>
  <c r="K102" i="2"/>
  <c r="K107" i="2"/>
  <c r="K110" i="2"/>
  <c r="K111" i="2"/>
  <c r="K115" i="2"/>
  <c r="K117" i="2"/>
  <c r="K120" i="2"/>
  <c r="K122" i="2"/>
  <c r="K124" i="2"/>
  <c r="K125" i="2"/>
  <c r="S55" i="2" l="1"/>
  <c r="P55" i="2"/>
  <c r="L55" i="2"/>
  <c r="I55" i="2"/>
  <c r="L3" i="2"/>
  <c r="I3" i="2"/>
  <c r="M4" i="3"/>
  <c r="K4" i="3"/>
  <c r="G4" i="3"/>
  <c r="I4" i="3"/>
  <c r="G8" i="3"/>
  <c r="I8" i="3"/>
  <c r="K8" i="3"/>
  <c r="G13" i="3"/>
  <c r="I13" i="3"/>
  <c r="K13" i="3"/>
  <c r="M13" i="3"/>
  <c r="G19" i="3"/>
  <c r="I19" i="3"/>
  <c r="K19" i="3"/>
  <c r="M19" i="3"/>
  <c r="G37" i="3"/>
  <c r="I37" i="3"/>
  <c r="K37" i="3"/>
  <c r="M37" i="3"/>
  <c r="I81" i="2" l="1"/>
  <c r="J81" i="2" s="1"/>
  <c r="M55" i="2"/>
  <c r="L81" i="2" l="1"/>
  <c r="M81" i="2" s="1"/>
  <c r="I13" i="2"/>
  <c r="P109" i="2" l="1"/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6" i="2"/>
  <c r="L27" i="2"/>
  <c r="L28" i="2"/>
  <c r="L29" i="2"/>
  <c r="L30" i="2"/>
  <c r="L31" i="2"/>
  <c r="L33" i="2"/>
  <c r="L34" i="2"/>
  <c r="L35" i="2"/>
  <c r="L36" i="2"/>
  <c r="L37" i="2"/>
  <c r="L38" i="2"/>
  <c r="L39" i="2"/>
  <c r="L40" i="2"/>
  <c r="L44" i="2" s="1"/>
  <c r="L41" i="2"/>
  <c r="L42" i="2"/>
  <c r="L43" i="2"/>
  <c r="L46" i="2"/>
  <c r="L47" i="2"/>
  <c r="L48" i="2"/>
  <c r="L50" i="2"/>
  <c r="L51" i="2"/>
  <c r="L52" i="2"/>
  <c r="L53" i="2"/>
  <c r="L57" i="2"/>
  <c r="L59" i="2"/>
  <c r="L60" i="2"/>
  <c r="L63" i="2"/>
  <c r="L64" i="2"/>
  <c r="L65" i="2"/>
  <c r="L67" i="2"/>
  <c r="L68" i="2"/>
  <c r="L69" i="2"/>
  <c r="L70" i="2"/>
  <c r="L71" i="2"/>
  <c r="L72" i="2"/>
  <c r="L74" i="2"/>
  <c r="L75" i="2"/>
  <c r="L76" i="2"/>
  <c r="L77" i="2"/>
  <c r="L78" i="2"/>
  <c r="L80" i="2"/>
  <c r="L83" i="2"/>
  <c r="L84" i="2"/>
  <c r="L85" i="2"/>
  <c r="L86" i="2"/>
  <c r="L87" i="2"/>
  <c r="L88" i="2"/>
  <c r="L90" i="2"/>
  <c r="L91" i="2"/>
  <c r="L93" i="2"/>
  <c r="L94" i="2"/>
  <c r="L97" i="2"/>
  <c r="L98" i="2"/>
  <c r="L99" i="2"/>
  <c r="L100" i="2"/>
  <c r="L101" i="2"/>
  <c r="L102" i="2"/>
  <c r="L103" i="2"/>
  <c r="L107" i="2"/>
  <c r="L109" i="2"/>
  <c r="L110" i="2"/>
  <c r="L111" i="2"/>
  <c r="L115" i="2"/>
  <c r="L117" i="2"/>
  <c r="L120" i="2"/>
  <c r="L122" i="2"/>
  <c r="L124" i="2"/>
  <c r="L125" i="2"/>
  <c r="I22" i="2" l="1"/>
  <c r="S112" i="2" l="1"/>
  <c r="P112" i="2"/>
  <c r="I84" i="2"/>
  <c r="S84" i="2"/>
  <c r="P84" i="2"/>
  <c r="S31" i="2"/>
  <c r="P31" i="2"/>
  <c r="S27" i="2"/>
  <c r="P27" i="2"/>
  <c r="S24" i="2"/>
  <c r="P24" i="2"/>
  <c r="S22" i="2"/>
  <c r="P22" i="2"/>
  <c r="S14" i="2"/>
  <c r="S13" i="2"/>
  <c r="P14" i="2"/>
  <c r="P13" i="2"/>
  <c r="I112" i="2"/>
  <c r="S110" i="2"/>
  <c r="P110" i="2"/>
  <c r="I110" i="2"/>
  <c r="M110" i="2" s="1"/>
  <c r="S97" i="2"/>
  <c r="P97" i="2"/>
  <c r="I97" i="2"/>
  <c r="M97" i="2" s="1"/>
  <c r="S96" i="2"/>
  <c r="P96" i="2"/>
  <c r="I96" i="2"/>
  <c r="M96" i="2" s="1"/>
  <c r="S80" i="2"/>
  <c r="P80" i="2"/>
  <c r="I31" i="2"/>
  <c r="I27" i="2"/>
  <c r="I24" i="2"/>
  <c r="I14" i="2"/>
  <c r="I7" i="2"/>
  <c r="I80" i="2" l="1"/>
  <c r="M80" i="2" s="1"/>
  <c r="S125" i="2" l="1"/>
  <c r="P125" i="2"/>
  <c r="I125" i="2"/>
  <c r="M125" i="2" s="1"/>
  <c r="S124" i="2"/>
  <c r="P124" i="2"/>
  <c r="I124" i="2"/>
  <c r="M124" i="2" s="1"/>
  <c r="S122" i="2"/>
  <c r="P122" i="2"/>
  <c r="I122" i="2"/>
  <c r="M122" i="2" s="1"/>
  <c r="S107" i="2"/>
  <c r="P107" i="2"/>
  <c r="I107" i="2"/>
  <c r="M107" i="2" s="1"/>
  <c r="M13" i="2"/>
  <c r="M14" i="2"/>
  <c r="M112" i="2"/>
  <c r="M84" i="2"/>
  <c r="M43" i="2"/>
  <c r="M31" i="2"/>
  <c r="M27" i="2"/>
  <c r="M24" i="2"/>
  <c r="S91" i="2" l="1"/>
  <c r="S120" i="2" l="1"/>
  <c r="S117" i="2"/>
  <c r="S115" i="2"/>
  <c r="S111" i="2"/>
  <c r="S109" i="2"/>
  <c r="S102" i="2"/>
  <c r="S101" i="2"/>
  <c r="S100" i="2"/>
  <c r="S98" i="2"/>
  <c r="S94" i="2"/>
  <c r="S93" i="2"/>
  <c r="S92" i="2"/>
  <c r="S90" i="2"/>
  <c r="S88" i="2"/>
  <c r="S87" i="2"/>
  <c r="S83" i="2"/>
  <c r="S77" i="2"/>
  <c r="S75" i="2"/>
  <c r="S74" i="2"/>
  <c r="S72" i="2"/>
  <c r="S71" i="2"/>
  <c r="S70" i="2"/>
  <c r="S67" i="2"/>
  <c r="S64" i="2"/>
  <c r="S63" i="2"/>
  <c r="S59" i="2"/>
  <c r="S57" i="2"/>
  <c r="S52" i="2"/>
  <c r="S50" i="2"/>
  <c r="S47" i="2"/>
  <c r="S46" i="2"/>
  <c r="S41" i="2"/>
  <c r="S40" i="2"/>
  <c r="S39" i="2"/>
  <c r="S37" i="2"/>
  <c r="S36" i="2"/>
  <c r="S33" i="2"/>
  <c r="S30" i="2"/>
  <c r="S26" i="2"/>
  <c r="S23" i="2"/>
  <c r="S19" i="2"/>
  <c r="S16" i="2"/>
  <c r="S12" i="2"/>
  <c r="S9" i="2"/>
  <c r="S6" i="2"/>
  <c r="S5" i="2"/>
  <c r="S4" i="2"/>
  <c r="S3" i="2"/>
  <c r="P120" i="2"/>
  <c r="P117" i="2"/>
  <c r="P115" i="2"/>
  <c r="P111" i="2"/>
  <c r="P102" i="2"/>
  <c r="P101" i="2"/>
  <c r="P100" i="2"/>
  <c r="P98" i="2"/>
  <c r="P93" i="2"/>
  <c r="P90" i="2"/>
  <c r="P87" i="2"/>
  <c r="P83" i="2"/>
  <c r="P75" i="2"/>
  <c r="P74" i="2"/>
  <c r="P72" i="2"/>
  <c r="P71" i="2"/>
  <c r="P70" i="2"/>
  <c r="P68" i="2"/>
  <c r="P67" i="2"/>
  <c r="P64" i="2"/>
  <c r="P63" i="2"/>
  <c r="P59" i="2"/>
  <c r="P57" i="2"/>
  <c r="P52" i="2"/>
  <c r="P50" i="2"/>
  <c r="P47" i="2"/>
  <c r="P46" i="2"/>
  <c r="P40" i="2"/>
  <c r="P39" i="2"/>
  <c r="P36" i="2"/>
  <c r="P33" i="2"/>
  <c r="P30" i="2"/>
  <c r="P28" i="2"/>
  <c r="P26" i="2"/>
  <c r="P23" i="2"/>
  <c r="P19" i="2"/>
  <c r="P17" i="2"/>
  <c r="P16" i="2"/>
  <c r="P12" i="2"/>
  <c r="P9" i="2"/>
  <c r="P7" i="2"/>
  <c r="P6" i="2"/>
  <c r="P5" i="2"/>
  <c r="P4" i="2"/>
  <c r="P3" i="2"/>
  <c r="I120" i="2"/>
  <c r="M120" i="2" s="1"/>
  <c r="I117" i="2"/>
  <c r="M117" i="2" s="1"/>
  <c r="I115" i="2"/>
  <c r="M115" i="2" s="1"/>
  <c r="I111" i="2"/>
  <c r="M111" i="2" s="1"/>
  <c r="I109" i="2"/>
  <c r="M109" i="2" s="1"/>
  <c r="I102" i="2"/>
  <c r="M102" i="2" s="1"/>
  <c r="I101" i="2"/>
  <c r="M101" i="2" s="1"/>
  <c r="I100" i="2"/>
  <c r="M100" i="2" s="1"/>
  <c r="I98" i="2"/>
  <c r="M98" i="2" s="1"/>
  <c r="I93" i="2"/>
  <c r="M93" i="2" s="1"/>
  <c r="I90" i="2"/>
  <c r="M90" i="2" s="1"/>
  <c r="I87" i="2"/>
  <c r="M87" i="2" s="1"/>
  <c r="I83" i="2"/>
  <c r="M83" i="2" s="1"/>
  <c r="I75" i="2"/>
  <c r="M75" i="2" s="1"/>
  <c r="I74" i="2"/>
  <c r="M74" i="2" s="1"/>
  <c r="I72" i="2"/>
  <c r="M72" i="2" s="1"/>
  <c r="I71" i="2"/>
  <c r="M71" i="2" s="1"/>
  <c r="I70" i="2"/>
  <c r="M70" i="2" s="1"/>
  <c r="I67" i="2"/>
  <c r="M67" i="2" s="1"/>
  <c r="I64" i="2"/>
  <c r="M64" i="2" s="1"/>
  <c r="I63" i="2"/>
  <c r="M63" i="2" s="1"/>
  <c r="I59" i="2"/>
  <c r="M59" i="2" s="1"/>
  <c r="I57" i="2"/>
  <c r="M57" i="2" s="1"/>
  <c r="I52" i="2"/>
  <c r="M52" i="2" s="1"/>
  <c r="I50" i="2"/>
  <c r="M50" i="2" s="1"/>
  <c r="I47" i="2"/>
  <c r="M47" i="2" s="1"/>
  <c r="I46" i="2"/>
  <c r="M46" i="2" s="1"/>
  <c r="I41" i="2"/>
  <c r="M41" i="2" s="1"/>
  <c r="I40" i="2"/>
  <c r="I39" i="2"/>
  <c r="M39" i="2" s="1"/>
  <c r="I37" i="2"/>
  <c r="M37" i="2" s="1"/>
  <c r="I36" i="2"/>
  <c r="M36" i="2" s="1"/>
  <c r="I33" i="2"/>
  <c r="M33" i="2" s="1"/>
  <c r="I30" i="2"/>
  <c r="M30" i="2" s="1"/>
  <c r="I26" i="2"/>
  <c r="M26" i="2" s="1"/>
  <c r="I23" i="2"/>
  <c r="M23" i="2" s="1"/>
  <c r="I20" i="2"/>
  <c r="M20" i="2" s="1"/>
  <c r="I19" i="2"/>
  <c r="M19" i="2" s="1"/>
  <c r="I16" i="2"/>
  <c r="M16" i="2" s="1"/>
  <c r="I12" i="2"/>
  <c r="M12" i="2" s="1"/>
  <c r="I10" i="2"/>
  <c r="M10" i="2" s="1"/>
  <c r="I9" i="2"/>
  <c r="M9" i="2" s="1"/>
  <c r="I6" i="2"/>
  <c r="M6" i="2" s="1"/>
  <c r="I5" i="2"/>
  <c r="M5" i="2" s="1"/>
  <c r="I4" i="2"/>
  <c r="M4" i="2" s="1"/>
  <c r="M3" i="2"/>
  <c r="S103" i="2"/>
  <c r="S99" i="2"/>
  <c r="S85" i="2"/>
  <c r="S76" i="2"/>
  <c r="S68" i="2"/>
  <c r="S65" i="2"/>
  <c r="S60" i="2"/>
  <c r="S42" i="2"/>
  <c r="S34" i="2"/>
  <c r="S28" i="2"/>
  <c r="S20" i="2"/>
  <c r="S17" i="2"/>
  <c r="S10" i="2"/>
  <c r="S7" i="2"/>
  <c r="P103" i="2"/>
  <c r="P99" i="2"/>
  <c r="P94" i="2"/>
  <c r="P91" i="2"/>
  <c r="P88" i="2"/>
  <c r="P85" i="2"/>
  <c r="P77" i="2"/>
  <c r="P76" i="2"/>
  <c r="P65" i="2"/>
  <c r="P60" i="2"/>
  <c r="P42" i="2"/>
  <c r="P41" i="2"/>
  <c r="P37" i="2"/>
  <c r="P34" i="2"/>
  <c r="P20" i="2"/>
  <c r="P10" i="2"/>
  <c r="I103" i="2"/>
  <c r="M103" i="2" s="1"/>
  <c r="I99" i="2"/>
  <c r="M99" i="2" s="1"/>
  <c r="I94" i="2"/>
  <c r="M94" i="2" s="1"/>
  <c r="I91" i="2"/>
  <c r="M91" i="2" s="1"/>
  <c r="I88" i="2"/>
  <c r="M88" i="2" s="1"/>
  <c r="I85" i="2"/>
  <c r="M85" i="2" s="1"/>
  <c r="I77" i="2"/>
  <c r="M77" i="2" s="1"/>
  <c r="I76" i="2"/>
  <c r="M76" i="2" s="1"/>
  <c r="I68" i="2"/>
  <c r="M68" i="2" s="1"/>
  <c r="I65" i="2"/>
  <c r="M65" i="2" s="1"/>
  <c r="I60" i="2"/>
  <c r="M60" i="2" s="1"/>
  <c r="I42" i="2"/>
  <c r="M42" i="2" s="1"/>
  <c r="I34" i="2"/>
  <c r="M34" i="2" s="1"/>
  <c r="I28" i="2"/>
  <c r="M28" i="2" s="1"/>
  <c r="M7" i="2"/>
  <c r="I17" i="2"/>
  <c r="M17" i="2" s="1"/>
  <c r="M40" i="2" l="1"/>
  <c r="M44" i="2" s="1"/>
  <c r="I44" i="2"/>
  <c r="M43" i="3"/>
  <c r="K43" i="3"/>
  <c r="I43" i="3"/>
  <c r="G43" i="3"/>
</calcChain>
</file>

<file path=xl/sharedStrings.xml><?xml version="1.0" encoding="utf-8"?>
<sst xmlns="http://schemas.openxmlformats.org/spreadsheetml/2006/main" count="617" uniqueCount="330">
  <si>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</si>
  <si>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</si>
  <si>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</si>
  <si>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</si>
  <si>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</si>
  <si>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</si>
  <si>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</si>
  <si>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</si>
  <si>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</si>
  <si>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</si>
  <si>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</si>
  <si>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</si>
  <si>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</si>
  <si>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</si>
  <si>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</si>
  <si>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</si>
  <si>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</si>
  <si>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</si>
  <si>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</si>
  <si>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</si>
  <si>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</si>
  <si>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</si>
  <si>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</si>
  <si>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</si>
  <si>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</si>
  <si>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</si>
  <si>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</si>
  <si>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</si>
  <si>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</si>
  <si>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</si>
  <si>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</si>
  <si>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</si>
  <si>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</si>
  <si>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</si>
  <si>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</si>
  <si>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</si>
  <si>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Sviluppo sostenibile territorio montano piccoli Comuni</t>
  </si>
  <si>
    <t>Qualità dell'aria e riduzione dell'inquinamento</t>
  </si>
  <si>
    <t>Trasporto pubblico locale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</si>
  <si>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</si>
  <si>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</si>
  <si>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</si>
  <si>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</si>
  <si>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</si>
  <si>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</si>
  <si>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</si>
  <si>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</si>
  <si>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</si>
  <si>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</si>
  <si>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</si>
  <si>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</si>
  <si>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</si>
  <si>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</si>
  <si>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</si>
  <si>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</si>
  <si>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</si>
  <si>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</si>
  <si>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</si>
  <si>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</si>
  <si>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</si>
  <si>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</si>
  <si>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</si>
  <si>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</si>
  <si>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</si>
  <si>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 xml:space="preserve"> (DIA, SCIA, CIL, permessi di costruire)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</si>
  <si>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</si>
  <si>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</si>
  <si>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</si>
  <si>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</si>
  <si>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</si>
  <si>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</si>
  <si>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</si>
  <si>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</si>
  <si>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</si>
  <si>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</si>
  <si>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</si>
  <si>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</si>
  <si>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</si>
  <si>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</si>
  <si>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</si>
  <si>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</si>
  <si>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</si>
  <si>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</si>
  <si>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</si>
  <si>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</si>
  <si>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</si>
  <si>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</si>
  <si>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</si>
  <si>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</si>
  <si>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</si>
  <si>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</si>
  <si>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</si>
  <si>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</si>
  <si>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</si>
  <si>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</si>
  <si>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</si>
  <si>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</si>
  <si>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</si>
  <si>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</si>
  <si>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Spesa del programma/n. utenti</t>
  </si>
  <si>
    <t>Tasso di copertura</t>
  </si>
  <si>
    <t>Proventi totali cimitero/spesa del programma</t>
  </si>
  <si>
    <t>Utile d'esercizio della farmacia</t>
  </si>
  <si>
    <t>Utile d'esercizio</t>
  </si>
  <si>
    <t>Gradimento del servizio</t>
  </si>
  <si>
    <t>VALORE ATTESO ANNO CORRENTE</t>
  </si>
  <si>
    <t>VALORE RAGGIUNTO ANNO CORRENTE</t>
  </si>
  <si>
    <t>Indicatori</t>
  </si>
  <si>
    <t>Spesa per alloggio</t>
  </si>
  <si>
    <t>Spesa del programma/n.alloggi ERP</t>
  </si>
  <si>
    <t>Gradimento del servizio asilo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</si>
  <si>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</si>
  <si>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</si>
  <si>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</si>
  <si>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</si>
  <si>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</si>
  <si>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</si>
  <si>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</si>
  <si>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</si>
  <si>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di cui popolazione straniera</t>
  </si>
  <si>
    <t>Saldo Naturale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</si>
  <si>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</si>
  <si>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</si>
  <si>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</si>
  <si>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</si>
  <si>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</si>
  <si>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</si>
  <si>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</si>
  <si>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</si>
  <si>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</si>
  <si>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</si>
  <si>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</si>
  <si>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</si>
  <si>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</si>
  <si>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</si>
  <si>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</si>
  <si>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</si>
  <si>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</si>
  <si>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</si>
  <si>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</si>
  <si>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</si>
  <si>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</si>
  <si>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</si>
  <si>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</si>
  <si>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</si>
  <si>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</si>
  <si>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</si>
  <si>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</si>
  <si>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</si>
  <si>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</si>
  <si>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</si>
  <si>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</si>
  <si>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</si>
  <si>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</si>
  <si>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</si>
  <si>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</si>
  <si>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</si>
  <si>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</si>
  <si>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</si>
  <si>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</si>
  <si>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</si>
  <si>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</si>
  <si>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</si>
  <si>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</si>
  <si>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</si>
  <si>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</si>
  <si>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</si>
  <si>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</si>
  <si>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</si>
  <si>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</si>
  <si>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</si>
  <si>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</si>
  <si>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</si>
  <si>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</si>
  <si>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</si>
  <si>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</si>
  <si>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</si>
  <si>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</si>
  <si>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</si>
  <si>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</si>
  <si>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</si>
  <si>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</si>
  <si>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</si>
  <si>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</si>
  <si>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</si>
  <si>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</si>
  <si>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</si>
  <si>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</si>
  <si>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</si>
  <si>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</si>
  <si>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</si>
  <si>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</si>
  <si>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</si>
  <si>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</si>
  <si>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</si>
  <si>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</si>
  <si>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</si>
  <si>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</si>
  <si>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</si>
  <si>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</si>
  <si>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</si>
  <si>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</si>
  <si>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</si>
  <si>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</si>
  <si>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</si>
  <si>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</si>
  <si>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</si>
  <si>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</si>
  <si>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</si>
  <si>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</si>
  <si>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</si>
  <si>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</si>
  <si>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</si>
  <si>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</si>
  <si>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</si>
  <si>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</si>
  <si>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</si>
  <si>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</si>
  <si>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</si>
  <si>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</si>
  <si>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</si>
  <si>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</si>
  <si>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</si>
  <si>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</si>
  <si>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</si>
  <si>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</si>
  <si>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</si>
  <si>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</si>
  <si>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</si>
  <si>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</si>
  <si>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</si>
  <si>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</si>
  <si>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</si>
  <si>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</si>
  <si>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</si>
  <si>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</si>
  <si>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</si>
  <si>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</si>
  <si>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</si>
  <si>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</si>
  <si>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</si>
  <si>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</si>
  <si>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</si>
  <si>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</si>
  <si>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</si>
  <si>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</si>
  <si>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</si>
  <si>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</si>
  <si>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</si>
  <si>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</si>
  <si>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</si>
  <si>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</si>
  <si>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</si>
  <si>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</si>
  <si>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</si>
  <si>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</si>
  <si>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Malattia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</si>
  <si>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</si>
  <si>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</si>
  <si>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</si>
  <si>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</si>
  <si>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</si>
  <si>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</si>
  <si>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</si>
  <si>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</si>
  <si>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</si>
  <si>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</si>
  <si>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</si>
  <si>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</si>
  <si>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</si>
  <si>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</si>
  <si>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</si>
  <si>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</si>
  <si>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</si>
  <si>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</si>
  <si>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</si>
  <si>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</si>
  <si>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</si>
  <si>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</si>
  <si>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</si>
  <si>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</si>
  <si>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</si>
  <si>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</si>
  <si>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</si>
  <si>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SCOSTAMENTO %</t>
  </si>
  <si>
    <t>TUTELA DELLA SALUTE</t>
  </si>
  <si>
    <t>Ulteriori spese in materia sanitaria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</si>
  <si>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</si>
  <si>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</si>
  <si>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</si>
  <si>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</si>
  <si>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servizi conto terzi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</si>
  <si>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</si>
  <si>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</si>
  <si>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</si>
  <si>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</si>
  <si>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</si>
  <si>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</si>
  <si>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Risorse Umane</t>
  </si>
  <si>
    <t>Spesa pro-capite</t>
  </si>
  <si>
    <t>Spesa programma/n. dipendenti</t>
  </si>
  <si>
    <t>Spesa del nido/n. iscritti nido</t>
  </si>
  <si>
    <t>SOCCORSO CIVILE</t>
  </si>
  <si>
    <t>Sistema di Protezione Civile</t>
  </si>
  <si>
    <t>Interventi per le famiglie</t>
  </si>
  <si>
    <t>Spesa per intervento</t>
  </si>
  <si>
    <t>Industria, PMI e artigiananto</t>
  </si>
  <si>
    <t>Spesa per pratica</t>
  </si>
  <si>
    <t>Spesa programma/n. pratiche SUAP</t>
  </si>
  <si>
    <t xml:space="preserve">Componenti escluse </t>
  </si>
  <si>
    <t xml:space="preserve">Spesa assoggettata al limite </t>
  </si>
  <si>
    <t>NEL 2016 SONO AL NETTO SOTTRATTE LE SPESE DLE PERSONALE RELATIVE AL NET (PERSONALE TRASFERITO)</t>
  </si>
  <si>
    <t xml:space="preserve">SPESA AL NETTO UNIONE NET </t>
  </si>
  <si>
    <t>Spesa programma/n.interventi</t>
  </si>
  <si>
    <t>n. ab. 2019</t>
  </si>
  <si>
    <t>Oneri urbanizzazione accertati (a preventivo: stanziati)</t>
  </si>
  <si>
    <t>n. ab. 2020</t>
  </si>
  <si>
    <t>n. ab. 2021</t>
  </si>
  <si>
    <t xml:space="preserve">Risorse Umane </t>
  </si>
  <si>
    <t>Diritto allo studio</t>
  </si>
  <si>
    <t>TURISMO</t>
  </si>
  <si>
    <t>Sviluppo e valorizzazione del turismo</t>
  </si>
  <si>
    <t>Sistema di protezione civile</t>
  </si>
  <si>
    <t>Interventi a seguito di calamità naturali</t>
  </si>
  <si>
    <t>Industria, PMI e Artigianato</t>
  </si>
  <si>
    <t>Spesa programma/abitanti al 31/13</t>
  </si>
  <si>
    <t>TORRENTE AGOGNA</t>
  </si>
  <si>
    <t>COMUNE DI AMENO</t>
  </si>
  <si>
    <t>VACCIAGO, LORTALLO, FRAZIONI OLTREAGOGNA</t>
  </si>
  <si>
    <t>10 kmq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</si>
</sst>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&quot;€&quot;\ #,##0.00"/>
    <numFmt numFmtId="167" formatCode="_-* #,##0_-;\-* #,##0_-;_-* &quot;-&quot;??_-;_-@_-"/>
    <numFmt numFmtId="168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164" fontId="0" fillId="0" borderId="0"/>
    <xf numFmtId="164" fontId="1" fillId="0" borderId="0"/>
    <xf numFmtId="164" fontId="3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/>
    <xf numFmtId="165" fontId="4" fillId="0" borderId="0" applyFon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8" fillId="0" borderId="0"/>
    <xf numFmtId="43" fontId="25" fillId="0" borderId="0" applyFont="0" applyFill="0" applyBorder="0" applyAlignment="0" applyProtection="0"/>
    <xf numFmtId="164" fontId="26" fillId="0" borderId="0"/>
    <xf numFmtId="164" fontId="27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25" fillId="0" borderId="0"/>
    <xf numFmtId="44" fontId="25" fillId="0" borderId="0" applyFont="0" applyFill="0" applyBorder="0" applyAlignment="0" applyProtection="0"/>
  </cellStyleXfs>
  <cellXfs count="660">
    <xf numFmtId="164" fontId="0" fillId="0" borderId="0" xfId="0"/>
    <xf numFmtId="164" fontId="2" fillId="0" borderId="0" xfId="0" applyFont="1"/>
    <xf numFmtId="164" fontId="0" fillId="0" borderId="0" xfId="0" applyAlignment="1">
      <alignment wrapText="1"/>
    </xf>
    <xf numFmtId="164" fontId="10" fillId="0" borderId="2" xfId="103" applyFont="1" applyBorder="1" applyAlignment="1">
      <alignment horizontal="center"/>
    </xf>
    <xf numFmtId="164" fontId="9" fillId="0" borderId="0" xfId="103" applyFont="1"/>
    <xf numFmtId="10" fontId="9" fillId="0" borderId="0" xfId="103" applyNumberFormat="1" applyFont="1"/>
    <xf numFmtId="164" fontId="15" fillId="0" borderId="0" xfId="103" applyFont="1"/>
    <xf numFmtId="164" fontId="12" fillId="0" borderId="0" xfId="103" applyFont="1"/>
    <xf numFmtId="164" fontId="16" fillId="0" borderId="0" xfId="103" applyFont="1"/>
    <xf numFmtId="164" fontId="10" fillId="3" borderId="33" xfId="103" applyFont="1" applyFill="1" applyBorder="1" applyAlignment="1">
      <alignment vertical="center"/>
    </xf>
    <xf numFmtId="164" fontId="10" fillId="3" borderId="34" xfId="103" applyFont="1" applyFill="1" applyBorder="1" applyAlignment="1">
      <alignment vertical="center"/>
    </xf>
    <xf numFmtId="1" fontId="10" fillId="3" borderId="35" xfId="103" applyNumberFormat="1" applyFont="1" applyFill="1" applyBorder="1" applyAlignment="1" applyProtection="1">
      <alignment vertical="center" wrapText="1"/>
      <protection locked="0"/>
    </xf>
    <xf numFmtId="1" fontId="10" fillId="3" borderId="36" xfId="103" applyNumberFormat="1" applyFont="1" applyFill="1" applyBorder="1" applyAlignment="1" applyProtection="1">
      <alignment vertical="center" wrapText="1"/>
      <protection locked="0"/>
    </xf>
    <xf numFmtId="164" fontId="10" fillId="3" borderId="35" xfId="103" applyFont="1" applyFill="1" applyBorder="1" applyAlignment="1">
      <alignment vertical="center"/>
    </xf>
    <xf numFmtId="1" fontId="10" fillId="3" borderId="34" xfId="103" applyNumberFormat="1" applyFont="1" applyFill="1" applyBorder="1" applyAlignment="1" applyProtection="1">
      <alignment vertical="center" wrapText="1"/>
      <protection locked="0"/>
    </xf>
    <xf numFmtId="164" fontId="9" fillId="0" borderId="0" xfId="103" applyFont="1" applyFill="1"/>
    <xf numFmtId="164" fontId="10" fillId="3" borderId="43" xfId="103" applyFont="1" applyFill="1" applyBorder="1" applyAlignment="1" applyProtection="1">
      <alignment vertical="center" wrapText="1"/>
      <protection locked="0"/>
    </xf>
    <xf numFmtId="164" fontId="10" fillId="3" borderId="2" xfId="103" applyFont="1" applyFill="1" applyBorder="1" applyAlignment="1" applyProtection="1">
      <alignment vertical="center" wrapText="1"/>
      <protection locked="0"/>
    </xf>
    <xf numFmtId="164" fontId="9" fillId="0" borderId="46" xfId="103" applyFont="1" applyFill="1" applyBorder="1" applyAlignment="1"/>
    <xf numFmtId="164" fontId="9" fillId="0" borderId="49" xfId="103" applyFont="1" applyFill="1" applyBorder="1" applyAlignment="1"/>
    <xf numFmtId="164" fontId="9" fillId="0" borderId="51" xfId="103" applyFont="1" applyFill="1" applyBorder="1" applyAlignment="1"/>
    <xf numFmtId="164" fontId="9" fillId="0" borderId="54" xfId="103" applyFont="1" applyBorder="1"/>
    <xf numFmtId="164" fontId="9" fillId="0" borderId="55" xfId="103" applyFont="1" applyBorder="1"/>
    <xf numFmtId="164" fontId="9" fillId="0" borderId="0" xfId="103" applyFont="1" applyAlignment="1">
      <alignment horizontal="left"/>
    </xf>
    <xf numFmtId="164" fontId="10" fillId="0" borderId="60" xfId="103" applyFont="1" applyBorder="1" applyAlignment="1">
      <alignment horizontal="center"/>
    </xf>
    <xf numFmtId="164" fontId="9" fillId="0" borderId="0" xfId="103" applyFont="1" applyFill="1" applyBorder="1" applyAlignment="1"/>
    <xf numFmtId="164" fontId="17" fillId="2" borderId="63" xfId="103" applyFont="1" applyFill="1" applyBorder="1" applyAlignment="1" applyProtection="1">
      <alignment horizontal="center" vertical="center"/>
      <protection hidden="1"/>
    </xf>
    <xf numFmtId="164" fontId="12" fillId="2" borderId="64" xfId="103" applyFont="1" applyFill="1" applyBorder="1" applyAlignment="1" applyProtection="1">
      <alignment horizontal="center" vertical="center"/>
      <protection hidden="1"/>
    </xf>
    <xf numFmtId="166" fontId="12" fillId="0" borderId="63" xfId="103" applyNumberFormat="1" applyFont="1" applyFill="1" applyBorder="1" applyAlignment="1" applyProtection="1">
      <alignment vertical="center"/>
      <protection locked="0"/>
    </xf>
    <xf numFmtId="166" fontId="12" fillId="5" borderId="63" xfId="103" applyNumberFormat="1" applyFont="1" applyFill="1" applyBorder="1" applyProtection="1">
      <protection hidden="1"/>
    </xf>
    <xf numFmtId="166" fontId="12" fillId="6" borderId="63" xfId="103" applyNumberFormat="1" applyFont="1" applyFill="1" applyBorder="1" applyAlignment="1" applyProtection="1">
      <alignment vertical="center"/>
      <protection locked="0"/>
    </xf>
    <xf numFmtId="166" fontId="12" fillId="2" borderId="63" xfId="103" applyNumberFormat="1" applyFont="1" applyFill="1" applyBorder="1" applyAlignment="1" applyProtection="1">
      <alignment vertical="center"/>
      <protection locked="0"/>
    </xf>
    <xf numFmtId="166" fontId="12" fillId="5" borderId="64" xfId="103" applyNumberFormat="1" applyFont="1" applyFill="1" applyBorder="1" applyProtection="1">
      <protection hidden="1"/>
    </xf>
    <xf numFmtId="166" fontId="12" fillId="0" borderId="64" xfId="103" applyNumberFormat="1" applyFont="1" applyFill="1" applyBorder="1" applyAlignment="1" applyProtection="1">
      <alignment vertical="center"/>
      <protection locked="0"/>
    </xf>
    <xf numFmtId="166" fontId="12" fillId="6" borderId="64" xfId="103" applyNumberFormat="1" applyFont="1" applyFill="1" applyBorder="1" applyAlignment="1" applyProtection="1">
      <alignment vertical="center"/>
      <protection locked="0"/>
    </xf>
    <xf numFmtId="166" fontId="12" fillId="2" borderId="64" xfId="103" applyNumberFormat="1" applyFont="1" applyFill="1" applyBorder="1" applyAlignment="1" applyProtection="1">
      <alignment vertical="center"/>
      <protection locked="0"/>
    </xf>
    <xf numFmtId="4" fontId="9" fillId="0" borderId="0" xfId="103" applyNumberFormat="1" applyFont="1"/>
    <xf numFmtId="166" fontId="17" fillId="3" borderId="66" xfId="103" applyNumberFormat="1" applyFont="1" applyFill="1" applyBorder="1" applyAlignment="1" applyProtection="1">
      <alignment vertical="center"/>
    </xf>
    <xf numFmtId="166" fontId="17" fillId="3" borderId="67" xfId="103" applyNumberFormat="1" applyFont="1" applyFill="1" applyBorder="1" applyAlignment="1" applyProtection="1">
      <alignment vertical="center"/>
    </xf>
    <xf numFmtId="164" fontId="10" fillId="0" borderId="68" xfId="103" applyFont="1" applyBorder="1" applyAlignment="1">
      <alignment horizontal="center" vertical="center" wrapText="1"/>
    </xf>
    <xf numFmtId="164" fontId="10" fillId="0" borderId="0" xfId="103" applyFont="1" applyBorder="1" applyAlignment="1">
      <alignment horizontal="center" vertical="center" wrapText="1"/>
    </xf>
    <xf numFmtId="164" fontId="10" fillId="0" borderId="69" xfId="103" applyFont="1" applyBorder="1" applyAlignment="1">
      <alignment horizontal="center" vertical="center" wrapText="1"/>
    </xf>
    <xf numFmtId="164" fontId="8" fillId="0" borderId="0" xfId="103" applyFill="1" applyBorder="1" applyAlignment="1" applyProtection="1">
      <protection hidden="1"/>
    </xf>
    <xf numFmtId="164" fontId="10" fillId="0" borderId="0" xfId="103" applyFont="1"/>
    <xf numFmtId="164" fontId="12" fillId="2" borderId="63" xfId="103" applyFont="1" applyFill="1" applyBorder="1" applyAlignment="1" applyProtection="1">
      <alignment horizontal="center" vertical="center"/>
      <protection hidden="1"/>
    </xf>
    <xf numFmtId="166" fontId="17" fillId="3" borderId="63" xfId="103" applyNumberFormat="1" applyFont="1" applyFill="1" applyBorder="1" applyAlignment="1" applyProtection="1">
      <alignment vertical="center"/>
    </xf>
    <xf numFmtId="166" fontId="17" fillId="3" borderId="64" xfId="103" applyNumberFormat="1" applyFont="1" applyFill="1" applyBorder="1" applyAlignment="1" applyProtection="1">
      <alignment vertical="center"/>
    </xf>
    <xf numFmtId="164" fontId="9" fillId="0" borderId="68" xfId="103" applyFont="1" applyBorder="1"/>
    <xf numFmtId="164" fontId="9" fillId="0" borderId="0" xfId="103" applyFont="1" applyBorder="1"/>
    <xf numFmtId="164" fontId="9" fillId="0" borderId="69" xfId="103" applyFont="1" applyBorder="1"/>
    <xf numFmtId="164" fontId="22" fillId="0" borderId="92" xfId="103" applyFont="1" applyFill="1" applyBorder="1" applyAlignment="1">
      <alignment horizontal="center" vertical="center" wrapText="1"/>
    </xf>
    <xf numFmtId="164" fontId="8" fillId="0" borderId="0" xfId="103" applyAlignment="1">
      <alignment horizontal="center" vertical="center" wrapText="1"/>
    </xf>
    <xf numFmtId="164" fontId="8" fillId="0" borderId="0" xfId="103"/>
    <xf numFmtId="164" fontId="8" fillId="0" borderId="0" xfId="103" applyFill="1"/>
    <xf numFmtId="164" fontId="0" fillId="0" borderId="0" xfId="0" applyAlignment="1">
      <alignment horizontal="center" vertical="center"/>
    </xf>
    <xf numFmtId="164" fontId="0" fillId="0" borderId="63" xfId="0" applyBorder="1" applyAlignment="1">
      <alignment wrapText="1"/>
    </xf>
    <xf numFmtId="164" fontId="0" fillId="0" borderId="0" xfId="0" applyBorder="1"/>
    <xf numFmtId="164" fontId="0" fillId="0" borderId="0" xfId="0" applyBorder="1" applyAlignment="1">
      <alignment wrapText="1"/>
    </xf>
    <xf numFmtId="164" fontId="0" fillId="0" borderId="66" xfId="0" applyBorder="1" applyAlignment="1">
      <alignment wrapText="1"/>
    </xf>
    <xf numFmtId="164" fontId="0" fillId="0" borderId="99" xfId="0" applyBorder="1" applyAlignment="1">
      <alignment wrapText="1"/>
    </xf>
    <xf numFmtId="164" fontId="23" fillId="0" borderId="102" xfId="0" applyFont="1" applyBorder="1" applyAlignment="1">
      <alignment horizontal="center" vertical="center"/>
    </xf>
    <xf numFmtId="164" fontId="0" fillId="0" borderId="108" xfId="0" applyBorder="1" applyAlignment="1">
      <alignment wrapText="1"/>
    </xf>
    <xf numFmtId="164" fontId="0" fillId="0" borderId="60" xfId="0" applyBorder="1" applyAlignment="1">
      <alignment wrapText="1"/>
    </xf>
    <xf numFmtId="43" fontId="24" fillId="0" borderId="0" xfId="0" applyNumberFormat="1" applyFont="1"/>
    <xf numFmtId="43" fontId="0" fillId="0" borderId="0" xfId="0" applyNumberFormat="1"/>
    <xf numFmtId="164" fontId="24" fillId="0" borderId="0" xfId="0" applyFont="1" applyAlignment="1">
      <alignment horizontal="center" vertical="center"/>
    </xf>
    <xf numFmtId="164" fontId="3" fillId="0" borderId="92" xfId="103" applyFont="1" applyFill="1" applyBorder="1"/>
    <xf numFmtId="164" fontId="0" fillId="0" borderId="99" xfId="0" applyBorder="1" applyAlignment="1">
      <alignment horizontal="center" vertical="center" wrapText="1"/>
    </xf>
    <xf numFmtId="164" fontId="0" fillId="0" borderId="111" xfId="0" applyBorder="1" applyAlignment="1">
      <alignment horizontal="center" vertical="center" wrapText="1"/>
    </xf>
    <xf numFmtId="164" fontId="0" fillId="0" borderId="93" xfId="0" applyBorder="1" applyAlignment="1">
      <alignment vertical="center" wrapText="1"/>
    </xf>
    <xf numFmtId="164" fontId="0" fillId="0" borderId="113" xfId="0" applyBorder="1" applyAlignment="1">
      <alignment horizontal="left" vertical="center" wrapText="1"/>
    </xf>
    <xf numFmtId="164" fontId="0" fillId="0" borderId="102" xfId="0" applyBorder="1" applyAlignment="1">
      <alignment vertical="center" wrapText="1"/>
    </xf>
    <xf numFmtId="164" fontId="0" fillId="0" borderId="108" xfId="0" applyBorder="1" applyAlignment="1">
      <alignment vertical="center" wrapText="1"/>
    </xf>
    <xf numFmtId="164" fontId="0" fillId="0" borderId="63" xfId="0" applyBorder="1" applyAlignment="1">
      <alignment horizontal="left" vertical="center" wrapText="1"/>
    </xf>
    <xf numFmtId="164" fontId="0" fillId="0" borderId="0" xfId="0" applyFill="1" applyBorder="1" applyAlignment="1">
      <alignment wrapText="1"/>
    </xf>
    <xf numFmtId="164" fontId="0" fillId="0" borderId="0" xfId="0" applyFill="1"/>
    <xf numFmtId="164" fontId="0" fillId="0" borderId="0" xfId="0" applyAlignment="1">
      <alignment vertical="center"/>
    </xf>
    <xf numFmtId="164" fontId="0" fillId="0" borderId="0" xfId="0" applyBorder="1" applyAlignment="1">
      <alignment vertical="center"/>
    </xf>
    <xf numFmtId="164" fontId="0" fillId="0" borderId="99" xfId="0" applyFill="1" applyBorder="1" applyAlignment="1">
      <alignment horizontal="center" vertical="center" wrapText="1"/>
    </xf>
    <xf numFmtId="164" fontId="0" fillId="0" borderId="99" xfId="0" applyFill="1" applyBorder="1" applyAlignment="1">
      <alignment wrapText="1"/>
    </xf>
    <xf numFmtId="164" fontId="0" fillId="0" borderId="37" xfId="0" applyBorder="1" applyAlignment="1">
      <alignment vertical="center"/>
    </xf>
    <xf numFmtId="164" fontId="0" fillId="0" borderId="37" xfId="0" applyFill="1" applyBorder="1" applyAlignment="1">
      <alignment vertical="center"/>
    </xf>
    <xf numFmtId="164" fontId="0" fillId="0" borderId="60" xfId="0" applyBorder="1" applyAlignment="1">
      <alignment vertical="center" wrapText="1"/>
    </xf>
    <xf numFmtId="164" fontId="0" fillId="0" borderId="37" xfId="0" applyBorder="1" applyAlignment="1">
      <alignment vertical="center" wrapText="1"/>
    </xf>
    <xf numFmtId="164" fontId="0" fillId="0" borderId="63" xfId="0" applyBorder="1" applyAlignment="1">
      <alignment vertical="center" wrapText="1"/>
    </xf>
    <xf numFmtId="164" fontId="0" fillId="0" borderId="66" xfId="0" applyBorder="1" applyAlignment="1">
      <alignment vertical="center" wrapText="1"/>
    </xf>
    <xf numFmtId="164" fontId="0" fillId="0" borderId="99" xfId="0" applyBorder="1" applyAlignment="1">
      <alignment vertical="center" wrapText="1"/>
    </xf>
    <xf numFmtId="164" fontId="0" fillId="0" borderId="99" xfId="0" applyFill="1" applyBorder="1" applyAlignment="1">
      <alignment vertical="center" wrapText="1"/>
    </xf>
    <xf numFmtId="164" fontId="0" fillId="0" borderId="0" xfId="0" applyAlignment="1">
      <alignment vertical="center" wrapText="1"/>
    </xf>
    <xf numFmtId="164" fontId="23" fillId="0" borderId="102" xfId="0" applyFont="1" applyBorder="1" applyAlignment="1">
      <alignment horizontal="center" vertical="center" wrapText="1"/>
    </xf>
    <xf numFmtId="164" fontId="0" fillId="0" borderId="0" xfId="0" applyBorder="1" applyAlignment="1">
      <alignment vertical="center" wrapText="1"/>
    </xf>
    <xf numFmtId="164" fontId="0" fillId="0" borderId="37" xfId="0" applyFill="1" applyBorder="1" applyAlignment="1">
      <alignment vertical="center" wrapText="1"/>
    </xf>
    <xf numFmtId="164" fontId="0" fillId="0" borderId="5" xfId="0" applyBorder="1" applyAlignment="1">
      <alignment vertical="center"/>
    </xf>
    <xf numFmtId="164" fontId="0" fillId="0" borderId="5" xfId="0" applyBorder="1" applyAlignment="1">
      <alignment vertical="center" wrapText="1"/>
    </xf>
    <xf numFmtId="164" fontId="7" fillId="0" borderId="63" xfId="0" applyFont="1" applyBorder="1" applyAlignment="1">
      <alignment vertical="center" wrapText="1"/>
    </xf>
    <xf numFmtId="164" fontId="7" fillId="0" borderId="66" xfId="0" applyFont="1" applyBorder="1" applyAlignment="1">
      <alignment vertical="center" wrapText="1"/>
    </xf>
    <xf numFmtId="164" fontId="7" fillId="0" borderId="0" xfId="0" applyFont="1" applyBorder="1" applyAlignment="1">
      <alignment vertical="center" wrapText="1"/>
    </xf>
    <xf numFmtId="164" fontId="7" fillId="0" borderId="0" xfId="0" applyFont="1" applyFill="1" applyBorder="1" applyAlignment="1">
      <alignment vertical="center" wrapText="1"/>
    </xf>
    <xf numFmtId="164" fontId="0" fillId="0" borderId="93" xfId="0" applyBorder="1" applyAlignment="1">
      <alignment horizontal="left" vertical="center" wrapText="1"/>
    </xf>
    <xf numFmtId="164" fontId="0" fillId="0" borderId="63" xfId="0" applyFill="1" applyBorder="1" applyAlignment="1">
      <alignment wrapText="1"/>
    </xf>
    <xf numFmtId="43" fontId="0" fillId="0" borderId="0" xfId="0" applyNumberFormat="1" applyAlignment="1">
      <alignment horizontal="right"/>
    </xf>
    <xf numFmtId="43" fontId="0" fillId="7" borderId="0" xfId="0" applyNumberFormat="1" applyFont="1" applyFill="1"/>
    <xf numFmtId="43" fontId="23" fillId="10" borderId="102" xfId="0" applyNumberFormat="1" applyFont="1" applyFill="1" applyBorder="1" applyAlignment="1">
      <alignment horizontal="center" vertical="center" wrapText="1"/>
    </xf>
    <xf numFmtId="43" fontId="23" fillId="10" borderId="103" xfId="0" applyNumberFormat="1" applyFont="1" applyFill="1" applyBorder="1" applyAlignment="1">
      <alignment horizontal="center" vertical="center" wrapText="1"/>
    </xf>
    <xf numFmtId="43" fontId="23" fillId="8" borderId="105" xfId="0" applyNumberFormat="1" applyFont="1" applyFill="1" applyBorder="1" applyAlignment="1">
      <alignment horizontal="center" vertical="center" wrapText="1"/>
    </xf>
    <xf numFmtId="43" fontId="23" fillId="8" borderId="102" xfId="0" applyNumberFormat="1" applyFont="1" applyFill="1" applyBorder="1" applyAlignment="1">
      <alignment horizontal="center" vertical="center" wrapText="1"/>
    </xf>
    <xf numFmtId="43" fontId="23" fillId="8" borderId="106" xfId="0" applyNumberFormat="1" applyFont="1" applyFill="1" applyBorder="1" applyAlignment="1">
      <alignment horizontal="center" vertical="center" wrapText="1"/>
    </xf>
    <xf numFmtId="43" fontId="23" fillId="9" borderId="105" xfId="0" applyNumberFormat="1" applyFont="1" applyFill="1" applyBorder="1" applyAlignment="1">
      <alignment horizontal="center" vertical="center" wrapText="1"/>
    </xf>
    <xf numFmtId="43" fontId="23" fillId="9" borderId="102" xfId="0" applyNumberFormat="1" applyFont="1" applyFill="1" applyBorder="1" applyAlignment="1">
      <alignment horizontal="center" vertical="center" wrapText="1"/>
    </xf>
    <xf numFmtId="43" fontId="23" fillId="9" borderId="103" xfId="0" applyNumberFormat="1" applyFont="1" applyFill="1" applyBorder="1" applyAlignment="1">
      <alignment horizontal="center" vertical="center" wrapText="1"/>
    </xf>
    <xf numFmtId="43" fontId="25" fillId="10" borderId="60" xfId="104" applyNumberFormat="1" applyFont="1" applyFill="1" applyBorder="1"/>
    <xf numFmtId="43" fontId="25" fillId="10" borderId="60" xfId="0" applyNumberFormat="1" applyFont="1" applyFill="1" applyBorder="1"/>
    <xf numFmtId="43" fontId="25" fillId="10" borderId="61" xfId="0" applyNumberFormat="1" applyFont="1" applyFill="1" applyBorder="1"/>
    <xf numFmtId="43" fontId="0" fillId="8" borderId="59" xfId="104" applyNumberFormat="1" applyFont="1" applyFill="1" applyBorder="1"/>
    <xf numFmtId="43" fontId="0" fillId="8" borderId="60" xfId="0" applyNumberFormat="1" applyFill="1" applyBorder="1"/>
    <xf numFmtId="43" fontId="0" fillId="8" borderId="96" xfId="0" applyNumberFormat="1" applyFill="1" applyBorder="1"/>
    <xf numFmtId="43" fontId="0" fillId="9" borderId="59" xfId="104" applyNumberFormat="1" applyFont="1" applyFill="1" applyBorder="1"/>
    <xf numFmtId="43" fontId="0" fillId="9" borderId="60" xfId="0" applyNumberFormat="1" applyFill="1" applyBorder="1"/>
    <xf numFmtId="43" fontId="0" fillId="9" borderId="61" xfId="0" applyNumberFormat="1" applyFill="1" applyBorder="1"/>
    <xf numFmtId="43" fontId="25" fillId="10" borderId="63" xfId="104" applyNumberFormat="1" applyFont="1" applyFill="1" applyBorder="1"/>
    <xf numFmtId="43" fontId="25" fillId="10" borderId="63" xfId="0" applyNumberFormat="1" applyFont="1" applyFill="1" applyBorder="1"/>
    <xf numFmtId="43" fontId="25" fillId="10" borderId="64" xfId="0" applyNumberFormat="1" applyFont="1" applyFill="1" applyBorder="1"/>
    <xf numFmtId="43" fontId="0" fillId="8" borderId="62" xfId="104" applyNumberFormat="1" applyFont="1" applyFill="1" applyBorder="1"/>
    <xf numFmtId="43" fontId="0" fillId="8" borderId="63" xfId="0" applyNumberFormat="1" applyFill="1" applyBorder="1"/>
    <xf numFmtId="43" fontId="0" fillId="8" borderId="1" xfId="0" applyNumberFormat="1" applyFill="1" applyBorder="1"/>
    <xf numFmtId="43" fontId="0" fillId="9" borderId="62" xfId="104" applyNumberFormat="1" applyFont="1" applyFill="1" applyBorder="1"/>
    <xf numFmtId="43" fontId="0" fillId="9" borderId="64" xfId="0" applyNumberFormat="1" applyFill="1" applyBorder="1"/>
    <xf numFmtId="43" fontId="25" fillId="10" borderId="66" xfId="104" applyNumberFormat="1" applyFont="1" applyFill="1" applyBorder="1"/>
    <xf numFmtId="43" fontId="25" fillId="10" borderId="66" xfId="0" applyNumberFormat="1" applyFont="1" applyFill="1" applyBorder="1"/>
    <xf numFmtId="43" fontId="25" fillId="10" borderId="67" xfId="0" applyNumberFormat="1" applyFont="1" applyFill="1" applyBorder="1"/>
    <xf numFmtId="43" fontId="0" fillId="8" borderId="65" xfId="104" applyNumberFormat="1" applyFont="1" applyFill="1" applyBorder="1"/>
    <xf numFmtId="43" fontId="0" fillId="9" borderId="65" xfId="104" applyNumberFormat="1" applyFont="1" applyFill="1" applyBorder="1"/>
    <xf numFmtId="43" fontId="25" fillId="0" borderId="0" xfId="104" applyNumberFormat="1" applyFont="1" applyBorder="1"/>
    <xf numFmtId="43" fontId="25" fillId="0" borderId="0" xfId="0" applyNumberFormat="1" applyFont="1" applyBorder="1"/>
    <xf numFmtId="43" fontId="0" fillId="0" borderId="0" xfId="104" applyNumberFormat="1" applyFont="1"/>
    <xf numFmtId="43" fontId="25" fillId="10" borderId="60" xfId="104" applyNumberFormat="1" applyFont="1" applyFill="1" applyBorder="1" applyAlignment="1">
      <alignment wrapText="1"/>
    </xf>
    <xf numFmtId="43" fontId="0" fillId="8" borderId="97" xfId="104" applyNumberFormat="1" applyFont="1" applyFill="1" applyBorder="1"/>
    <xf numFmtId="43" fontId="25" fillId="10" borderId="63" xfId="104" applyNumberFormat="1" applyFont="1" applyFill="1" applyBorder="1" applyAlignment="1">
      <alignment wrapText="1"/>
    </xf>
    <xf numFmtId="43" fontId="0" fillId="8" borderId="3" xfId="104" applyNumberFormat="1" applyFont="1" applyFill="1" applyBorder="1"/>
    <xf numFmtId="43" fontId="0" fillId="8" borderId="57" xfId="104" applyNumberFormat="1" applyFont="1" applyFill="1" applyBorder="1"/>
    <xf numFmtId="43" fontId="0" fillId="8" borderId="56" xfId="0" applyNumberFormat="1" applyFill="1" applyBorder="1"/>
    <xf numFmtId="43" fontId="0" fillId="9" borderId="67" xfId="0" applyNumberFormat="1" applyFill="1" applyBorder="1"/>
    <xf numFmtId="43" fontId="0" fillId="0" borderId="0" xfId="104" applyNumberFormat="1" applyFont="1" applyBorder="1"/>
    <xf numFmtId="43" fontId="0" fillId="0" borderId="0" xfId="0" applyNumberFormat="1" applyBorder="1"/>
    <xf numFmtId="43" fontId="25" fillId="10" borderId="66" xfId="104" applyNumberFormat="1" applyFont="1" applyFill="1" applyBorder="1" applyAlignment="1">
      <alignment wrapText="1"/>
    </xf>
    <xf numFmtId="43" fontId="25" fillId="0" borderId="0" xfId="104" applyNumberFormat="1" applyFont="1" applyBorder="1" applyAlignment="1">
      <alignment wrapText="1"/>
    </xf>
    <xf numFmtId="43" fontId="25" fillId="0" borderId="0" xfId="104" applyNumberFormat="1" applyFont="1" applyFill="1" applyBorder="1"/>
    <xf numFmtId="43" fontId="25" fillId="0" borderId="0" xfId="0" applyNumberFormat="1" applyFont="1" applyFill="1" applyBorder="1"/>
    <xf numFmtId="43" fontId="0" fillId="0" borderId="0" xfId="104" applyNumberFormat="1" applyFont="1" applyFill="1" applyBorder="1"/>
    <xf numFmtId="43" fontId="0" fillId="0" borderId="0" xfId="0" applyNumberFormat="1" applyFill="1" applyBorder="1"/>
    <xf numFmtId="43" fontId="25" fillId="10" borderId="99" xfId="104" applyNumberFormat="1" applyFont="1" applyFill="1" applyBorder="1"/>
    <xf numFmtId="43" fontId="25" fillId="10" borderId="99" xfId="0" applyNumberFormat="1" applyFont="1" applyFill="1" applyBorder="1"/>
    <xf numFmtId="43" fontId="25" fillId="10" borderId="100" xfId="0" applyNumberFormat="1" applyFont="1" applyFill="1" applyBorder="1"/>
    <xf numFmtId="43" fontId="0" fillId="8" borderId="104" xfId="104" applyNumberFormat="1" applyFont="1" applyFill="1" applyBorder="1"/>
    <xf numFmtId="43" fontId="0" fillId="8" borderId="107" xfId="0" applyNumberFormat="1" applyFill="1" applyBorder="1"/>
    <xf numFmtId="43" fontId="0" fillId="9" borderId="98" xfId="104" applyNumberFormat="1" applyFont="1" applyFill="1" applyBorder="1"/>
    <xf numFmtId="43" fontId="0" fillId="9" borderId="100" xfId="0" applyNumberFormat="1" applyFill="1" applyBorder="1"/>
    <xf numFmtId="43" fontId="0" fillId="8" borderId="63" xfId="104" applyNumberFormat="1" applyFont="1" applyFill="1" applyBorder="1"/>
    <xf numFmtId="43" fontId="0" fillId="9" borderId="63" xfId="104" applyNumberFormat="1" applyFont="1" applyFill="1" applyBorder="1"/>
    <xf numFmtId="43" fontId="0" fillId="9" borderId="103" xfId="0" applyNumberFormat="1" applyFill="1" applyBorder="1"/>
    <xf numFmtId="43" fontId="25" fillId="10" borderId="0" xfId="104" applyNumberFormat="1" applyFont="1" applyFill="1" applyBorder="1"/>
    <xf numFmtId="43" fontId="25" fillId="10" borderId="0" xfId="0" applyNumberFormat="1" applyFont="1" applyFill="1" applyBorder="1"/>
    <xf numFmtId="43" fontId="0" fillId="8" borderId="0" xfId="104" applyNumberFormat="1" applyFont="1" applyFill="1" applyBorder="1"/>
    <xf numFmtId="43" fontId="0" fillId="8" borderId="0" xfId="0" applyNumberFormat="1" applyFill="1" applyBorder="1"/>
    <xf numFmtId="43" fontId="0" fillId="9" borderId="0" xfId="104" applyNumberFormat="1" applyFont="1" applyFill="1" applyBorder="1"/>
    <xf numFmtId="43" fontId="0" fillId="9" borderId="0" xfId="0" applyNumberFormat="1" applyFill="1" applyBorder="1"/>
    <xf numFmtId="43" fontId="25" fillId="10" borderId="102" xfId="104" applyNumberFormat="1" applyFont="1" applyFill="1" applyBorder="1"/>
    <xf numFmtId="43" fontId="25" fillId="10" borderId="102" xfId="0" applyNumberFormat="1" applyFont="1" applyFill="1" applyBorder="1"/>
    <xf numFmtId="43" fontId="25" fillId="10" borderId="103" xfId="0" applyNumberFormat="1" applyFont="1" applyFill="1" applyBorder="1"/>
    <xf numFmtId="43" fontId="0" fillId="8" borderId="101" xfId="104" applyNumberFormat="1" applyFont="1" applyFill="1" applyBorder="1"/>
    <xf numFmtId="43" fontId="0" fillId="8" borderId="106" xfId="0" applyNumberFormat="1" applyFill="1" applyBorder="1"/>
    <xf numFmtId="43" fontId="0" fillId="9" borderId="105" xfId="104" applyNumberFormat="1" applyFont="1" applyFill="1" applyBorder="1"/>
    <xf numFmtId="43" fontId="25" fillId="0" borderId="99" xfId="104" applyNumberFormat="1" applyFont="1" applyFill="1" applyBorder="1"/>
    <xf numFmtId="43" fontId="25" fillId="0" borderId="99" xfId="0" applyNumberFormat="1" applyFont="1" applyFill="1" applyBorder="1"/>
    <xf numFmtId="43" fontId="25" fillId="0" borderId="100" xfId="0" applyNumberFormat="1" applyFont="1" applyFill="1" applyBorder="1"/>
    <xf numFmtId="43" fontId="0" fillId="0" borderId="104" xfId="104" applyNumberFormat="1" applyFont="1" applyFill="1" applyBorder="1"/>
    <xf numFmtId="43" fontId="0" fillId="0" borderId="107" xfId="0" applyNumberFormat="1" applyFill="1" applyBorder="1"/>
    <xf numFmtId="43" fontId="0" fillId="0" borderId="98" xfId="104" applyNumberFormat="1" applyFont="1" applyFill="1" applyBorder="1"/>
    <xf numFmtId="43" fontId="0" fillId="0" borderId="100" xfId="0" applyNumberFormat="1" applyFill="1" applyBorder="1"/>
    <xf numFmtId="43" fontId="0" fillId="8" borderId="100" xfId="104" applyNumberFormat="1" applyFont="1" applyFill="1" applyBorder="1"/>
    <xf numFmtId="43" fontId="25" fillId="0" borderId="0" xfId="0" applyNumberFormat="1" applyFont="1"/>
    <xf numFmtId="43" fontId="0" fillId="8" borderId="60" xfId="104" applyNumberFormat="1" applyFont="1" applyFill="1" applyBorder="1"/>
    <xf numFmtId="43" fontId="0" fillId="9" borderId="60" xfId="104" applyNumberFormat="1" applyFont="1" applyFill="1" applyBorder="1"/>
    <xf numFmtId="43" fontId="25" fillId="10" borderId="108" xfId="104" applyNumberFormat="1" applyFont="1" applyFill="1" applyBorder="1"/>
    <xf numFmtId="43" fontId="25" fillId="10" borderId="108" xfId="0" applyNumberFormat="1" applyFont="1" applyFill="1" applyBorder="1"/>
    <xf numFmtId="43" fontId="25" fillId="10" borderId="110" xfId="0" applyNumberFormat="1" applyFont="1" applyFill="1" applyBorder="1"/>
    <xf numFmtId="43" fontId="0" fillId="8" borderId="95" xfId="104" applyNumberFormat="1" applyFont="1" applyFill="1" applyBorder="1"/>
    <xf numFmtId="43" fontId="0" fillId="8" borderId="94" xfId="0" applyNumberFormat="1" applyFill="1" applyBorder="1"/>
    <xf numFmtId="43" fontId="0" fillId="9" borderId="109" xfId="104" applyNumberFormat="1" applyFont="1" applyFill="1" applyBorder="1"/>
    <xf numFmtId="43" fontId="0" fillId="9" borderId="110" xfId="0" applyNumberFormat="1" applyFill="1" applyBorder="1"/>
    <xf numFmtId="43" fontId="25" fillId="0" borderId="0" xfId="104" applyNumberFormat="1" applyFont="1"/>
    <xf numFmtId="43" fontId="24" fillId="0" borderId="0" xfId="104" applyNumberFormat="1" applyFont="1"/>
    <xf numFmtId="43" fontId="25" fillId="10" borderId="93" xfId="0" applyNumberFormat="1" applyFont="1" applyFill="1" applyBorder="1"/>
    <xf numFmtId="43" fontId="25" fillId="10" borderId="113" xfId="0" applyNumberFormat="1" applyFont="1" applyFill="1" applyBorder="1"/>
    <xf numFmtId="43" fontId="25" fillId="0" borderId="60" xfId="0" applyNumberFormat="1" applyFont="1" applyFill="1" applyBorder="1"/>
    <xf numFmtId="164" fontId="0" fillId="0" borderId="63" xfId="0" applyFill="1" applyBorder="1" applyAlignment="1">
      <alignment vertical="center" wrapText="1"/>
    </xf>
    <xf numFmtId="164" fontId="0" fillId="0" borderId="66" xfId="0" applyFill="1" applyBorder="1" applyAlignment="1">
      <alignment vertical="center" wrapText="1"/>
    </xf>
    <xf numFmtId="164" fontId="0" fillId="0" borderId="102" xfId="0" applyFill="1" applyBorder="1" applyAlignment="1">
      <alignment wrapText="1"/>
    </xf>
    <xf numFmtId="2" fontId="25" fillId="10" borderId="61" xfId="0" applyNumberFormat="1" applyFont="1" applyFill="1" applyBorder="1"/>
    <xf numFmtId="0" fontId="0" fillId="0" borderId="0" xfId="0" applyNumberFormat="1" applyBorder="1" applyAlignment="1">
      <alignment horizontal="center" vertical="center"/>
    </xf>
    <xf numFmtId="164" fontId="0" fillId="0" borderId="111" xfId="0" applyBorder="1" applyAlignment="1">
      <alignment horizontal="center" vertical="center" wrapText="1"/>
    </xf>
    <xf numFmtId="164" fontId="0" fillId="0" borderId="93" xfId="0" applyBorder="1" applyAlignment="1">
      <alignment horizontal="left" vertical="center" wrapText="1"/>
    </xf>
    <xf numFmtId="164" fontId="0" fillId="0" borderId="111" xfId="0" applyBorder="1" applyAlignment="1">
      <alignment vertical="center" wrapText="1"/>
    </xf>
    <xf numFmtId="164" fontId="0" fillId="0" borderId="0" xfId="0"/>
    <xf numFmtId="168" fontId="0" fillId="0" borderId="60" xfId="0" applyNumberFormat="1" applyBorder="1" applyAlignment="1">
      <alignment horizontal="center" vertical="center"/>
    </xf>
    <xf numFmtId="168" fontId="0" fillId="0" borderId="63" xfId="0" applyNumberFormat="1" applyBorder="1" applyAlignment="1">
      <alignment horizontal="center" vertical="center"/>
    </xf>
    <xf numFmtId="168" fontId="0" fillId="0" borderId="93" xfId="0" applyNumberFormat="1" applyBorder="1" applyAlignment="1">
      <alignment horizontal="center" vertical="center"/>
    </xf>
    <xf numFmtId="168" fontId="0" fillId="0" borderId="93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8" fontId="0" fillId="0" borderId="37" xfId="0" applyNumberFormat="1" applyBorder="1" applyAlignment="1">
      <alignment horizontal="center" vertical="center"/>
    </xf>
    <xf numFmtId="168" fontId="0" fillId="0" borderId="66" xfId="0" applyNumberFormat="1" applyBorder="1" applyAlignment="1">
      <alignment horizontal="center" vertical="center"/>
    </xf>
    <xf numFmtId="168" fontId="0" fillId="0" borderId="37" xfId="0" applyNumberFormat="1" applyFill="1" applyBorder="1" applyAlignment="1">
      <alignment horizontal="center" vertical="center"/>
    </xf>
    <xf numFmtId="168" fontId="0" fillId="0" borderId="113" xfId="0" applyNumberFormat="1" applyBorder="1" applyAlignment="1">
      <alignment horizontal="center" vertical="center"/>
    </xf>
    <xf numFmtId="168" fontId="0" fillId="0" borderId="63" xfId="0" applyNumberFormat="1" applyBorder="1" applyAlignment="1">
      <alignment horizontal="center" vertical="center"/>
    </xf>
    <xf numFmtId="168" fontId="0" fillId="0" borderId="111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8" fontId="0" fillId="0" borderId="99" xfId="0" applyNumberFormat="1" applyBorder="1" applyAlignment="1">
      <alignment horizontal="center" vertical="center"/>
    </xf>
    <xf numFmtId="168" fontId="0" fillId="0" borderId="99" xfId="0" applyNumberForma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108" xfId="0" applyNumberFormat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11" fillId="0" borderId="3" xfId="103" applyNumberFormat="1" applyFont="1" applyBorder="1" applyAlignment="1">
      <alignment horizontal="center"/>
    </xf>
    <xf numFmtId="0" fontId="11" fillId="0" borderId="61" xfId="103" applyNumberFormat="1" applyFont="1" applyBorder="1" applyAlignment="1">
      <alignment horizontal="center"/>
    </xf>
    <xf numFmtId="0" fontId="13" fillId="0" borderId="62" xfId="103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>
      <alignment vertical="center"/>
    </xf>
    <xf numFmtId="0" fontId="0" fillId="0" borderId="37" xfId="0" applyNumberFormat="1" applyBorder="1" applyAlignment="1">
      <alignment vertical="center"/>
    </xf>
    <xf numFmtId="0" fontId="0" fillId="0" borderId="37" xfId="0" applyNumberFormat="1" applyFill="1" applyBorder="1" applyAlignment="1">
      <alignment vertical="center"/>
    </xf>
    <xf numFmtId="0" fontId="0" fillId="0" borderId="98" xfId="0" applyNumberFormat="1" applyBorder="1" applyAlignment="1">
      <alignment vertical="center"/>
    </xf>
    <xf numFmtId="0" fontId="0" fillId="0" borderId="112" xfId="0" applyNumberForma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98" xfId="0" applyNumberFormat="1" applyBorder="1" applyAlignment="1">
      <alignment horizontal="center" vertical="center"/>
    </xf>
    <xf numFmtId="0" fontId="0" fillId="0" borderId="98" xfId="0" applyNumberForma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164" fontId="0" fillId="0" borderId="0" xfId="0" applyBorder="1" applyAlignment="1">
      <alignment horizontal="left" vertical="center" wrapText="1"/>
    </xf>
    <xf numFmtId="43" fontId="25" fillId="10" borderId="0" xfId="104" applyNumberFormat="1" applyFont="1" applyFill="1" applyBorder="1" applyAlignment="1">
      <alignment wrapText="1"/>
    </xf>
    <xf numFmtId="164" fontId="7" fillId="0" borderId="108" xfId="0" applyFont="1" applyBorder="1" applyAlignment="1">
      <alignment vertical="center" wrapText="1"/>
    </xf>
    <xf numFmtId="43" fontId="25" fillId="6" borderId="60" xfId="0" applyNumberFormat="1" applyFont="1" applyFill="1" applyBorder="1"/>
    <xf numFmtId="164" fontId="9" fillId="0" borderId="0" xfId="103" applyFont="1" applyAlignment="1">
      <alignment horizontal="center"/>
    </xf>
    <xf numFmtId="164" fontId="8" fillId="0" borderId="0" xfId="103" applyAlignment="1"/>
    <xf numFmtId="164" fontId="14" fillId="0" borderId="62" xfId="103" applyFont="1" applyBorder="1" applyAlignment="1" applyProtection="1">
      <alignment horizontal="center" vertical="center"/>
      <protection hidden="1"/>
    </xf>
    <xf numFmtId="164" fontId="14" fillId="0" borderId="63" xfId="103" applyFont="1" applyBorder="1" applyAlignment="1" applyProtection="1">
      <alignment horizontal="center" vertical="center"/>
      <protection hidden="1"/>
    </xf>
    <xf numFmtId="10" fontId="18" fillId="0" borderId="63" xfId="103" applyNumberFormat="1" applyFont="1" applyFill="1" applyBorder="1" applyAlignment="1" applyProtection="1">
      <alignment horizontal="center" vertical="center"/>
    </xf>
    <xf numFmtId="10" fontId="18" fillId="0" borderId="66" xfId="103" applyNumberFormat="1" applyFont="1" applyFill="1" applyBorder="1" applyAlignment="1" applyProtection="1">
      <alignment horizontal="center" vertical="center"/>
    </xf>
    <xf numFmtId="10" fontId="19" fillId="2" borderId="63" xfId="103" applyNumberFormat="1" applyFont="1" applyFill="1" applyBorder="1" applyAlignment="1" applyProtection="1">
      <alignment horizontal="center" vertical="center"/>
    </xf>
    <xf numFmtId="10" fontId="19" fillId="2" borderId="66" xfId="103" applyNumberFormat="1" applyFont="1" applyFill="1" applyBorder="1" applyAlignment="1" applyProtection="1">
      <alignment horizontal="center" vertical="center"/>
    </xf>
    <xf numFmtId="164" fontId="20" fillId="0" borderId="62" xfId="103" applyFont="1" applyBorder="1" applyAlignment="1" applyProtection="1">
      <alignment horizontal="center" vertical="center"/>
      <protection hidden="1"/>
    </xf>
    <xf numFmtId="164" fontId="9" fillId="0" borderId="63" xfId="103" applyFont="1" applyBorder="1" applyAlignment="1" applyProtection="1">
      <alignment horizontal="center" vertical="center"/>
      <protection hidden="1"/>
    </xf>
    <xf numFmtId="164" fontId="9" fillId="0" borderId="65" xfId="103" applyFont="1" applyBorder="1" applyAlignment="1" applyProtection="1">
      <alignment horizontal="center" vertical="center"/>
      <protection hidden="1"/>
    </xf>
    <xf numFmtId="164" fontId="9" fillId="0" borderId="66" xfId="103" applyFont="1" applyBorder="1" applyAlignment="1" applyProtection="1">
      <alignment horizontal="center" vertical="center"/>
      <protection hidden="1"/>
    </xf>
    <xf numFmtId="10" fontId="19" fillId="2" borderId="4" xfId="103" applyNumberFormat="1" applyFont="1" applyFill="1" applyBorder="1" applyAlignment="1" applyProtection="1">
      <alignment horizontal="center" vertical="center"/>
    </xf>
    <xf numFmtId="10" fontId="19" fillId="2" borderId="72" xfId="103" applyNumberFormat="1" applyFont="1" applyFill="1" applyBorder="1" applyAlignment="1" applyProtection="1">
      <alignment horizontal="center" vertical="center"/>
    </xf>
    <xf numFmtId="10" fontId="19" fillId="2" borderId="73" xfId="103" applyNumberFormat="1" applyFont="1" applyFill="1" applyBorder="1" applyAlignment="1" applyProtection="1">
      <alignment horizontal="center" vertical="center"/>
    </xf>
    <xf numFmtId="164" fontId="9" fillId="0" borderId="62" xfId="103" applyFont="1" applyBorder="1" applyAlignment="1" applyProtection="1">
      <alignment horizontal="center" vertical="center"/>
      <protection hidden="1"/>
    </xf>
    <xf numFmtId="10" fontId="19" fillId="2" borderId="64" xfId="103" applyNumberFormat="1" applyFont="1" applyFill="1" applyBorder="1" applyAlignment="1" applyProtection="1">
      <alignment horizontal="center" vertical="center"/>
    </xf>
    <xf numFmtId="164" fontId="10" fillId="2" borderId="62" xfId="103" applyFont="1" applyFill="1" applyBorder="1" applyAlignment="1">
      <alignment horizontal="left"/>
    </xf>
    <xf numFmtId="164" fontId="10" fillId="2" borderId="63" xfId="103" applyFont="1" applyFill="1" applyBorder="1" applyAlignment="1">
      <alignment horizontal="left"/>
    </xf>
    <xf numFmtId="164" fontId="10" fillId="2" borderId="64" xfId="103" applyFont="1" applyFill="1" applyBorder="1" applyAlignment="1">
      <alignment horizontal="left"/>
    </xf>
    <xf numFmtId="164" fontId="10" fillId="3" borderId="62" xfId="103" applyFont="1" applyFill="1" applyBorder="1" applyAlignment="1">
      <alignment horizontal="center"/>
    </xf>
    <xf numFmtId="164" fontId="10" fillId="3" borderId="63" xfId="103" applyFont="1" applyFill="1" applyBorder="1" applyAlignment="1">
      <alignment horizontal="center"/>
    </xf>
    <xf numFmtId="0" fontId="12" fillId="3" borderId="63" xfId="103" applyNumberFormat="1" applyFont="1" applyFill="1" applyBorder="1" applyAlignment="1">
      <alignment horizontal="center" vertical="center"/>
    </xf>
    <xf numFmtId="0" fontId="12" fillId="3" borderId="64" xfId="103" applyNumberFormat="1" applyFont="1" applyFill="1" applyBorder="1" applyAlignment="1">
      <alignment horizontal="center" vertical="center"/>
    </xf>
    <xf numFmtId="166" fontId="19" fillId="2" borderId="4" xfId="103" applyNumberFormat="1" applyFont="1" applyFill="1" applyBorder="1" applyAlignment="1" applyProtection="1">
      <alignment horizontal="center" vertical="center"/>
    </xf>
    <xf numFmtId="166" fontId="19" fillId="2" borderId="72" xfId="103" applyNumberFormat="1" applyFont="1" applyFill="1" applyBorder="1" applyAlignment="1" applyProtection="1">
      <alignment horizontal="center" vertical="center"/>
    </xf>
    <xf numFmtId="166" fontId="19" fillId="2" borderId="73" xfId="103" applyNumberFormat="1" applyFont="1" applyFill="1" applyBorder="1" applyAlignment="1" applyProtection="1">
      <alignment horizontal="center" vertical="center"/>
    </xf>
    <xf numFmtId="164" fontId="13" fillId="0" borderId="62" xfId="103" applyFont="1" applyBorder="1" applyAlignment="1" applyProtection="1">
      <alignment horizontal="center" vertical="center"/>
      <protection hidden="1"/>
    </xf>
    <xf numFmtId="166" fontId="18" fillId="0" borderId="63" xfId="103" applyNumberFormat="1" applyFont="1" applyFill="1" applyBorder="1" applyAlignment="1" applyProtection="1">
      <alignment horizontal="center" vertical="center"/>
    </xf>
    <xf numFmtId="166" fontId="18" fillId="0" borderId="64" xfId="103" applyNumberFormat="1" applyFont="1" applyFill="1" applyBorder="1" applyAlignment="1" applyProtection="1">
      <alignment horizontal="center" vertical="center"/>
    </xf>
    <xf numFmtId="166" fontId="19" fillId="2" borderId="63" xfId="103" applyNumberFormat="1" applyFont="1" applyFill="1" applyBorder="1" applyAlignment="1" applyProtection="1">
      <alignment horizontal="center" vertical="center"/>
    </xf>
    <xf numFmtId="166" fontId="19" fillId="2" borderId="64" xfId="103" applyNumberFormat="1" applyFont="1" applyFill="1" applyBorder="1" applyAlignment="1" applyProtection="1">
      <alignment horizontal="center" vertical="center"/>
    </xf>
    <xf numFmtId="164" fontId="13" fillId="0" borderId="65" xfId="103" applyFont="1" applyFill="1" applyBorder="1" applyAlignment="1" applyProtection="1">
      <alignment horizontal="left" vertical="center" wrapText="1"/>
      <protection hidden="1"/>
    </xf>
    <xf numFmtId="164" fontId="13" fillId="0" borderId="66" xfId="103" applyFont="1" applyFill="1" applyBorder="1" applyAlignment="1" applyProtection="1">
      <alignment horizontal="left" vertical="center" wrapText="1"/>
      <protection hidden="1"/>
    </xf>
    <xf numFmtId="166" fontId="12" fillId="0" borderId="66" xfId="103" applyNumberFormat="1" applyFont="1" applyFill="1" applyBorder="1" applyAlignment="1" applyProtection="1">
      <alignment horizontal="center" vertical="center"/>
      <protection locked="0"/>
    </xf>
    <xf numFmtId="166" fontId="12" fillId="0" borderId="67" xfId="103" applyNumberFormat="1" applyFont="1" applyFill="1" applyBorder="1" applyAlignment="1" applyProtection="1">
      <alignment horizontal="center" vertical="center"/>
      <protection locked="0"/>
    </xf>
    <xf numFmtId="166" fontId="12" fillId="2" borderId="66" xfId="103" applyNumberFormat="1" applyFont="1" applyFill="1" applyBorder="1" applyAlignment="1" applyProtection="1">
      <alignment horizontal="center" vertical="center"/>
      <protection locked="0"/>
    </xf>
    <xf numFmtId="166" fontId="12" fillId="2" borderId="67" xfId="103" applyNumberFormat="1" applyFont="1" applyFill="1" applyBorder="1" applyAlignment="1" applyProtection="1">
      <alignment horizontal="center" vertical="center"/>
      <protection locked="0"/>
    </xf>
    <xf numFmtId="164" fontId="10" fillId="0" borderId="59" xfId="103" applyFont="1" applyBorder="1" applyAlignment="1">
      <alignment horizontal="center" vertical="center" wrapText="1"/>
    </xf>
    <xf numFmtId="164" fontId="10" fillId="0" borderId="60" xfId="103" applyFont="1" applyBorder="1" applyAlignment="1">
      <alignment horizontal="center" vertical="center" wrapText="1"/>
    </xf>
    <xf numFmtId="164" fontId="10" fillId="0" borderId="61" xfId="103" applyFont="1" applyBorder="1" applyAlignment="1">
      <alignment horizontal="center" vertical="center" wrapText="1"/>
    </xf>
    <xf numFmtId="164" fontId="13" fillId="0" borderId="62" xfId="103" applyFont="1" applyFill="1" applyBorder="1" applyAlignment="1" applyProtection="1">
      <alignment horizontal="left" vertical="center" wrapText="1"/>
      <protection hidden="1"/>
    </xf>
    <xf numFmtId="164" fontId="13" fillId="0" borderId="63" xfId="103" applyFont="1" applyFill="1" applyBorder="1" applyAlignment="1" applyProtection="1">
      <alignment horizontal="left" vertical="center" wrapText="1"/>
      <protection hidden="1"/>
    </xf>
    <xf numFmtId="166" fontId="12" fillId="0" borderId="63" xfId="103" applyNumberFormat="1" applyFont="1" applyFill="1" applyBorder="1" applyAlignment="1" applyProtection="1">
      <alignment horizontal="center" vertical="center"/>
      <protection locked="0"/>
    </xf>
    <xf numFmtId="166" fontId="12" fillId="0" borderId="64" xfId="103" applyNumberFormat="1" applyFont="1" applyFill="1" applyBorder="1" applyAlignment="1" applyProtection="1">
      <alignment horizontal="center" vertical="center"/>
      <protection locked="0"/>
    </xf>
    <xf numFmtId="166" fontId="12" fillId="2" borderId="63" xfId="103" applyNumberFormat="1" applyFont="1" applyFill="1" applyBorder="1" applyAlignment="1" applyProtection="1">
      <alignment horizontal="center" vertical="center"/>
      <protection locked="0"/>
    </xf>
    <xf numFmtId="166" fontId="12" fillId="2" borderId="64" xfId="103" applyNumberFormat="1" applyFont="1" applyFill="1" applyBorder="1" applyAlignment="1" applyProtection="1">
      <alignment horizontal="center" vertical="center"/>
      <protection locked="0"/>
    </xf>
    <xf numFmtId="164" fontId="13" fillId="0" borderId="63" xfId="103" applyFont="1" applyFill="1" applyBorder="1" applyAlignment="1" applyProtection="1">
      <alignment horizontal="left" vertical="center"/>
      <protection hidden="1"/>
    </xf>
    <xf numFmtId="164" fontId="14" fillId="3" borderId="65" xfId="103" applyFont="1" applyFill="1" applyBorder="1" applyAlignment="1" applyProtection="1">
      <alignment horizontal="left" vertical="center"/>
      <protection hidden="1"/>
    </xf>
    <xf numFmtId="164" fontId="14" fillId="3" borderId="66" xfId="103" applyFont="1" applyFill="1" applyBorder="1" applyAlignment="1" applyProtection="1">
      <alignment horizontal="left" vertical="center"/>
      <protection hidden="1"/>
    </xf>
    <xf numFmtId="164" fontId="10" fillId="2" borderId="59" xfId="103" applyFont="1" applyFill="1" applyBorder="1" applyAlignment="1">
      <alignment horizontal="center"/>
    </xf>
    <xf numFmtId="164" fontId="10" fillId="2" borderId="60" xfId="103" applyFont="1" applyFill="1" applyBorder="1" applyAlignment="1">
      <alignment horizontal="center"/>
    </xf>
    <xf numFmtId="164" fontId="10" fillId="2" borderId="61" xfId="103" applyFont="1" applyFill="1" applyBorder="1" applyAlignment="1">
      <alignment horizontal="center"/>
    </xf>
    <xf numFmtId="164" fontId="12" fillId="3" borderId="63" xfId="103" applyFont="1" applyFill="1" applyBorder="1" applyAlignment="1">
      <alignment horizontal="center" vertical="center"/>
    </xf>
    <xf numFmtId="164" fontId="12" fillId="3" borderId="64" xfId="103" applyFont="1" applyFill="1" applyBorder="1" applyAlignment="1">
      <alignment horizontal="center" vertical="center"/>
    </xf>
    <xf numFmtId="164" fontId="14" fillId="3" borderId="62" xfId="103" applyFont="1" applyFill="1" applyBorder="1" applyAlignment="1" applyProtection="1">
      <alignment horizontal="left" vertical="center"/>
      <protection hidden="1"/>
    </xf>
    <xf numFmtId="164" fontId="14" fillId="3" borderId="63" xfId="103" applyFont="1" applyFill="1" applyBorder="1" applyAlignment="1" applyProtection="1">
      <alignment horizontal="left" vertical="center"/>
      <protection hidden="1"/>
    </xf>
    <xf numFmtId="164" fontId="10" fillId="3" borderId="62" xfId="103" applyFont="1" applyFill="1" applyBorder="1" applyAlignment="1" applyProtection="1">
      <alignment horizontal="center" vertical="center"/>
      <protection hidden="1"/>
    </xf>
    <xf numFmtId="164" fontId="10" fillId="3" borderId="63" xfId="103" applyFont="1" applyFill="1" applyBorder="1" applyAlignment="1" applyProtection="1">
      <alignment horizontal="center" vertical="center"/>
      <protection hidden="1"/>
    </xf>
    <xf numFmtId="164" fontId="13" fillId="0" borderId="62" xfId="103" applyFont="1" applyFill="1" applyBorder="1" applyAlignment="1" applyProtection="1">
      <alignment horizontal="left" vertical="center"/>
      <protection hidden="1"/>
    </xf>
    <xf numFmtId="164" fontId="9" fillId="3" borderId="62" xfId="103" applyFont="1" applyFill="1" applyBorder="1" applyAlignment="1" applyProtection="1">
      <alignment horizontal="center" vertical="center"/>
      <protection hidden="1"/>
    </xf>
    <xf numFmtId="164" fontId="9" fillId="3" borderId="63" xfId="103" applyFont="1" applyFill="1" applyBorder="1" applyAlignment="1" applyProtection="1">
      <alignment horizontal="center" vertical="center"/>
      <protection hidden="1"/>
    </xf>
    <xf numFmtId="164" fontId="9" fillId="0" borderId="59" xfId="103" applyFont="1" applyBorder="1" applyAlignment="1">
      <alignment horizontal="center"/>
    </xf>
    <xf numFmtId="164" fontId="9" fillId="0" borderId="60" xfId="103" applyFont="1" applyBorder="1" applyAlignment="1">
      <alignment horizontal="center"/>
    </xf>
    <xf numFmtId="164" fontId="10" fillId="0" borderId="62" xfId="103" applyFont="1" applyBorder="1" applyAlignment="1">
      <alignment horizontal="center" vertical="center" wrapText="1"/>
    </xf>
    <xf numFmtId="164" fontId="10" fillId="0" borderId="63" xfId="103" applyFont="1" applyBorder="1" applyAlignment="1">
      <alignment horizontal="center" vertical="center" wrapText="1"/>
    </xf>
    <xf numFmtId="164" fontId="10" fillId="0" borderId="64" xfId="103" applyFont="1" applyBorder="1" applyAlignment="1">
      <alignment horizontal="center" vertical="center" wrapText="1"/>
    </xf>
    <xf numFmtId="164" fontId="10" fillId="2" borderId="62" xfId="103" applyFont="1" applyFill="1" applyBorder="1" applyAlignment="1">
      <alignment horizontal="center"/>
    </xf>
    <xf numFmtId="164" fontId="10" fillId="2" borderId="63" xfId="103" applyFont="1" applyFill="1" applyBorder="1" applyAlignment="1">
      <alignment horizontal="center"/>
    </xf>
    <xf numFmtId="164" fontId="10" fillId="2" borderId="64" xfId="103" applyFont="1" applyFill="1" applyBorder="1" applyAlignment="1">
      <alignment horizontal="center"/>
    </xf>
    <xf numFmtId="164" fontId="17" fillId="3" borderId="62" xfId="103" applyFont="1" applyFill="1" applyBorder="1" applyAlignment="1" applyProtection="1">
      <alignment horizontal="center" vertical="center"/>
      <protection hidden="1"/>
    </xf>
    <xf numFmtId="164" fontId="17" fillId="3" borderId="63" xfId="103" applyFont="1" applyFill="1" applyBorder="1" applyAlignment="1" applyProtection="1">
      <alignment horizontal="center" vertical="center"/>
      <protection hidden="1"/>
    </xf>
    <xf numFmtId="164" fontId="12" fillId="3" borderId="62" xfId="103" applyFont="1" applyFill="1" applyBorder="1" applyAlignment="1" applyProtection="1">
      <alignment horizontal="center" vertical="center"/>
      <protection hidden="1"/>
    </xf>
    <xf numFmtId="164" fontId="12" fillId="3" borderId="63" xfId="103" applyFont="1" applyFill="1" applyBorder="1" applyAlignment="1" applyProtection="1">
      <alignment horizontal="center" vertical="center"/>
      <protection hidden="1"/>
    </xf>
    <xf numFmtId="164" fontId="10" fillId="0" borderId="77" xfId="108" applyFont="1" applyBorder="1" applyAlignment="1">
      <alignment horizontal="center"/>
    </xf>
    <xf numFmtId="0" fontId="11" fillId="0" borderId="78" xfId="108" applyNumberFormat="1" applyFont="1" applyBorder="1" applyAlignment="1">
      <alignment horizontal="center"/>
    </xf>
    <xf numFmtId="164" fontId="9" fillId="0" borderId="0" xfId="108" applyFont="1"/>
    <xf numFmtId="164" fontId="9" fillId="0" borderId="0" xfId="108" applyFont="1" applyFill="1" applyBorder="1" applyAlignment="1"/>
    <xf numFmtId="10" fontId="9" fillId="0" borderId="0" xfId="108" applyNumberFormat="1" applyFont="1"/>
    <xf numFmtId="164" fontId="9" fillId="0" borderId="0" xfId="108" applyFont="1" applyFill="1"/>
    <xf numFmtId="164" fontId="10" fillId="0" borderId="0" xfId="108" applyFont="1"/>
    <xf numFmtId="164" fontId="9" fillId="0" borderId="68" xfId="108" applyFont="1" applyBorder="1"/>
    <xf numFmtId="164" fontId="9" fillId="0" borderId="0" xfId="108" applyFont="1" applyBorder="1"/>
    <xf numFmtId="164" fontId="9" fillId="0" borderId="69" xfId="108" applyFont="1" applyBorder="1"/>
    <xf numFmtId="3" fontId="9" fillId="0" borderId="0" xfId="108" applyNumberFormat="1" applyFont="1"/>
    <xf numFmtId="168" fontId="25" fillId="10" borderId="60" xfId="0" applyNumberFormat="1" applyFont="1" applyFill="1" applyBorder="1"/>
    <xf numFmtId="41" fontId="25" fillId="10" borderId="60" xfId="0" applyNumberFormat="1" applyFont="1" applyFill="1" applyBorder="1"/>
    <xf numFmtId="41" fontId="25" fillId="0" borderId="60" xfId="0" applyNumberFormat="1" applyFont="1" applyFill="1" applyBorder="1"/>
    <xf numFmtId="41" fontId="25" fillId="0" borderId="0" xfId="0" applyNumberFormat="1" applyFont="1" applyBorder="1"/>
    <xf numFmtId="41" fontId="25" fillId="10" borderId="102" xfId="104" applyNumberFormat="1" applyFont="1" applyFill="1" applyBorder="1"/>
    <xf numFmtId="41" fontId="0" fillId="7" borderId="0" xfId="0" applyNumberFormat="1" applyFont="1" applyFill="1"/>
    <xf numFmtId="41" fontId="25" fillId="6" borderId="60" xfId="0" applyNumberFormat="1" applyFont="1" applyFill="1" applyBorder="1"/>
    <xf numFmtId="164" fontId="12" fillId="3" borderId="81" xfId="108" applyFont="1" applyFill="1" applyBorder="1" applyAlignment="1">
      <alignment horizontal="center" vertical="center"/>
    </xf>
    <xf numFmtId="4" fontId="13" fillId="0" borderId="19" xfId="108" applyNumberFormat="1" applyFont="1" applyBorder="1" applyAlignment="1" applyProtection="1">
      <alignment horizontal="center" vertical="center" wrapText="1"/>
      <protection locked="0"/>
    </xf>
    <xf numFmtId="0" fontId="12" fillId="3" borderId="15" xfId="108" applyNumberFormat="1" applyFont="1" applyFill="1" applyBorder="1" applyAlignment="1">
      <alignment horizontal="center" vertical="center"/>
    </xf>
    <xf numFmtId="4" fontId="14" fillId="3" borderId="85" xfId="108" applyNumberFormat="1" applyFont="1" applyFill="1" applyBorder="1" applyAlignment="1" applyProtection="1">
      <alignment horizontal="center" vertical="center" wrapText="1"/>
    </xf>
    <xf numFmtId="0" fontId="12" fillId="3" borderId="115" xfId="108" applyNumberFormat="1" applyFont="1" applyFill="1" applyBorder="1" applyAlignment="1">
      <alignment horizontal="center" vertical="center"/>
    </xf>
    <xf numFmtId="0" fontId="12" fillId="3" borderId="63" xfId="108" applyNumberFormat="1" applyFont="1" applyFill="1" applyBorder="1" applyAlignment="1">
      <alignment horizontal="center" vertical="center"/>
    </xf>
    <xf numFmtId="3" fontId="13" fillId="0" borderId="63" xfId="108" applyNumberFormat="1" applyFont="1" applyBorder="1" applyAlignment="1" applyProtection="1">
      <alignment horizontal="center" vertical="center" wrapText="1"/>
      <protection locked="0"/>
    </xf>
    <xf numFmtId="4" fontId="14" fillId="4" borderId="63" xfId="108" applyNumberFormat="1" applyFont="1" applyFill="1" applyBorder="1" applyAlignment="1" applyProtection="1">
      <alignment horizontal="center" vertical="center" wrapText="1"/>
    </xf>
    <xf numFmtId="167" fontId="14" fillId="2" borderId="63" xfId="104" applyNumberFormat="1" applyFont="1" applyFill="1" applyBorder="1" applyAlignment="1" applyProtection="1">
      <alignment horizontal="center" vertical="center" wrapText="1"/>
      <protection locked="0"/>
    </xf>
    <xf numFmtId="3" fontId="14" fillId="2" borderId="63" xfId="108" applyNumberFormat="1" applyFont="1" applyFill="1" applyBorder="1" applyAlignment="1" applyProtection="1">
      <alignment horizontal="center" vertical="center" wrapText="1"/>
      <protection locked="0"/>
    </xf>
    <xf numFmtId="166" fontId="14" fillId="2" borderId="63" xfId="108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103" applyNumberFormat="1" applyFont="1" applyFill="1" applyBorder="1" applyAlignment="1" applyProtection="1">
      <alignment vertical="center"/>
      <protection locked="0"/>
    </xf>
    <xf numFmtId="166" fontId="12" fillId="0" borderId="1" xfId="103" applyNumberFormat="1" applyFont="1" applyFill="1" applyBorder="1" applyAlignment="1" applyProtection="1">
      <alignment horizontal="center" vertical="center"/>
      <protection locked="0"/>
    </xf>
    <xf numFmtId="166" fontId="12" fillId="0" borderId="56" xfId="103" applyNumberFormat="1" applyFont="1" applyFill="1" applyBorder="1" applyAlignment="1" applyProtection="1">
      <alignment horizontal="center" vertical="center"/>
      <protection locked="0"/>
    </xf>
    <xf numFmtId="10" fontId="19" fillId="2" borderId="1" xfId="103" applyNumberFormat="1" applyFont="1" applyFill="1" applyBorder="1" applyAlignment="1" applyProtection="1">
      <alignment horizontal="center" vertical="center"/>
    </xf>
    <xf numFmtId="166" fontId="19" fillId="2" borderId="1" xfId="103" applyNumberFormat="1" applyFont="1" applyFill="1" applyBorder="1" applyAlignment="1" applyProtection="1">
      <alignment horizontal="center" vertical="center"/>
    </xf>
    <xf numFmtId="166" fontId="19" fillId="2" borderId="5" xfId="103" applyNumberFormat="1" applyFont="1" applyFill="1" applyBorder="1" applyAlignment="1" applyProtection="1">
      <alignment horizontal="center" vertical="center"/>
    </xf>
    <xf numFmtId="166" fontId="19" fillId="2" borderId="0" xfId="103" applyNumberFormat="1" applyFont="1" applyFill="1" applyBorder="1" applyAlignment="1" applyProtection="1">
      <alignment horizontal="center" vertical="center"/>
    </xf>
    <xf numFmtId="166" fontId="19" fillId="2" borderId="120" xfId="103" applyNumberFormat="1" applyFont="1" applyFill="1" applyBorder="1" applyAlignment="1" applyProtection="1">
      <alignment horizontal="center" vertical="center"/>
    </xf>
    <xf numFmtId="164" fontId="10" fillId="2" borderId="1" xfId="103" applyFont="1" applyFill="1" applyBorder="1" applyAlignment="1">
      <alignment horizontal="left"/>
    </xf>
    <xf numFmtId="166" fontId="19" fillId="2" borderId="93" xfId="103" applyNumberFormat="1" applyFont="1" applyFill="1" applyBorder="1" applyAlignment="1" applyProtection="1">
      <alignment horizontal="center" vertical="center"/>
    </xf>
    <xf numFmtId="166" fontId="19" fillId="2" borderId="111" xfId="103" applyNumberFormat="1" applyFont="1" applyFill="1" applyBorder="1" applyAlignment="1" applyProtection="1">
      <alignment horizontal="center" vertical="center"/>
    </xf>
    <xf numFmtId="166" fontId="19" fillId="2" borderId="113" xfId="103" applyNumberFormat="1" applyFont="1" applyFill="1" applyBorder="1" applyAlignment="1" applyProtection="1">
      <alignment horizontal="center" vertical="center"/>
    </xf>
    <xf numFmtId="10" fontId="19" fillId="2" borderId="93" xfId="103" applyNumberFormat="1" applyFont="1" applyFill="1" applyBorder="1" applyAlignment="1" applyProtection="1">
      <alignment horizontal="center" vertical="center"/>
    </xf>
    <xf numFmtId="10" fontId="19" fillId="2" borderId="111" xfId="103" applyNumberFormat="1" applyFont="1" applyFill="1" applyBorder="1" applyAlignment="1" applyProtection="1">
      <alignment horizontal="center" vertical="center"/>
    </xf>
    <xf numFmtId="10" fontId="19" fillId="2" borderId="113" xfId="103" applyNumberFormat="1" applyFont="1" applyFill="1" applyBorder="1" applyAlignment="1" applyProtection="1">
      <alignment horizontal="center" vertical="center"/>
    </xf>
    <xf numFmtId="166" fontId="19" fillId="2" borderId="121" xfId="103" applyNumberFormat="1" applyFont="1" applyFill="1" applyBorder="1" applyAlignment="1" applyProtection="1">
      <alignment horizontal="center" vertical="center"/>
    </xf>
    <xf numFmtId="166" fontId="19" fillId="2" borderId="122" xfId="103" applyNumberFormat="1" applyFont="1" applyFill="1" applyBorder="1" applyAlignment="1" applyProtection="1">
      <alignment horizontal="center" vertical="center"/>
    </xf>
    <xf numFmtId="166" fontId="19" fillId="2" borderId="123" xfId="103" applyNumberFormat="1" applyFont="1" applyFill="1" applyBorder="1" applyAlignment="1" applyProtection="1">
      <alignment horizontal="center" vertical="center"/>
    </xf>
    <xf numFmtId="0" fontId="12" fillId="3" borderId="63" xfId="108" applyNumberFormat="1" applyFont="1" applyFill="1" applyBorder="1" applyAlignment="1">
      <alignment horizontal="center" vertical="center"/>
    </xf>
    <xf numFmtId="164" fontId="10" fillId="0" borderId="60" xfId="108" applyFont="1" applyBorder="1" applyAlignment="1">
      <alignment horizontal="center"/>
    </xf>
    <xf numFmtId="164" fontId="10" fillId="0" borderId="63" xfId="108" applyFont="1" applyBorder="1" applyAlignment="1">
      <alignment horizontal="center" vertical="center" wrapText="1"/>
    </xf>
    <xf numFmtId="164" fontId="10" fillId="2" borderId="63" xfId="108" applyFont="1" applyFill="1" applyBorder="1" applyAlignment="1">
      <alignment horizontal="center"/>
    </xf>
    <xf numFmtId="164" fontId="17" fillId="2" borderId="63" xfId="108" applyFont="1" applyFill="1" applyBorder="1" applyAlignment="1" applyProtection="1">
      <alignment horizontal="center" vertical="center"/>
      <protection hidden="1"/>
    </xf>
    <xf numFmtId="166" fontId="12" fillId="2" borderId="63" xfId="108" applyNumberFormat="1" applyFont="1" applyFill="1" applyBorder="1" applyAlignment="1" applyProtection="1">
      <alignment vertical="center"/>
      <protection locked="0"/>
    </xf>
    <xf numFmtId="166" fontId="17" fillId="3" borderId="66" xfId="108" applyNumberFormat="1" applyFont="1" applyFill="1" applyBorder="1" applyAlignment="1" applyProtection="1">
      <alignment vertical="center"/>
    </xf>
    <xf numFmtId="164" fontId="10" fillId="0" borderId="0" xfId="108" applyFont="1" applyBorder="1" applyAlignment="1">
      <alignment horizontal="center" vertical="center" wrapText="1"/>
    </xf>
    <xf numFmtId="164" fontId="10" fillId="2" borderId="60" xfId="108" applyFont="1" applyFill="1" applyBorder="1" applyAlignment="1">
      <alignment horizontal="center"/>
    </xf>
    <xf numFmtId="164" fontId="12" fillId="2" borderId="63" xfId="108" applyFont="1" applyFill="1" applyBorder="1" applyAlignment="1" applyProtection="1">
      <alignment horizontal="center" vertical="center"/>
      <protection hidden="1"/>
    </xf>
    <xf numFmtId="166" fontId="17" fillId="3" borderId="63" xfId="108" applyNumberFormat="1" applyFont="1" applyFill="1" applyBorder="1" applyAlignment="1" applyProtection="1">
      <alignment vertical="center"/>
    </xf>
    <xf numFmtId="164" fontId="12" fillId="3" borderId="63" xfId="108" applyFont="1" applyFill="1" applyBorder="1" applyAlignment="1">
      <alignment horizontal="center" vertical="center"/>
    </xf>
    <xf numFmtId="166" fontId="12" fillId="2" borderId="63" xfId="108" applyNumberFormat="1" applyFont="1" applyFill="1" applyBorder="1" applyAlignment="1" applyProtection="1">
      <alignment horizontal="center" vertical="center"/>
      <protection locked="0"/>
    </xf>
    <xf numFmtId="166" fontId="12" fillId="2" borderId="66" xfId="108" applyNumberFormat="1" applyFont="1" applyFill="1" applyBorder="1" applyAlignment="1" applyProtection="1">
      <alignment horizontal="center" vertical="center"/>
      <protection locked="0"/>
    </xf>
    <xf numFmtId="164" fontId="10" fillId="0" borderId="60" xfId="108" applyFont="1" applyBorder="1" applyAlignment="1">
      <alignment horizontal="center" vertical="center" wrapText="1"/>
    </xf>
    <xf numFmtId="164" fontId="10" fillId="2" borderId="63" xfId="108" applyFont="1" applyFill="1" applyBorder="1" applyAlignment="1">
      <alignment horizontal="left"/>
    </xf>
    <xf numFmtId="10" fontId="19" fillId="2" borderId="63" xfId="108" applyNumberFormat="1" applyFont="1" applyFill="1" applyBorder="1" applyAlignment="1" applyProtection="1">
      <alignment horizontal="center" vertical="center"/>
    </xf>
    <xf numFmtId="166" fontId="19" fillId="2" borderId="63" xfId="108" applyNumberFormat="1" applyFont="1" applyFill="1" applyBorder="1" applyAlignment="1" applyProtection="1">
      <alignment horizontal="center" vertical="center"/>
    </xf>
    <xf numFmtId="166" fontId="19" fillId="2" borderId="4" xfId="108" applyNumberFormat="1" applyFont="1" applyFill="1" applyBorder="1" applyAlignment="1" applyProtection="1">
      <alignment horizontal="center" vertical="center"/>
    </xf>
    <xf numFmtId="166" fontId="19" fillId="2" borderId="72" xfId="108" applyNumberFormat="1" applyFont="1" applyFill="1" applyBorder="1" applyAlignment="1" applyProtection="1">
      <alignment horizontal="center" vertical="center"/>
    </xf>
    <xf numFmtId="166" fontId="19" fillId="2" borderId="73" xfId="108" applyNumberFormat="1" applyFont="1" applyFill="1" applyBorder="1" applyAlignment="1" applyProtection="1">
      <alignment horizontal="center" vertical="center"/>
    </xf>
    <xf numFmtId="10" fontId="19" fillId="2" borderId="4" xfId="108" applyNumberFormat="1" applyFont="1" applyFill="1" applyBorder="1" applyAlignment="1" applyProtection="1">
      <alignment horizontal="center" vertical="center"/>
    </xf>
    <xf numFmtId="10" fontId="19" fillId="2" borderId="72" xfId="108" applyNumberFormat="1" applyFont="1" applyFill="1" applyBorder="1" applyAlignment="1" applyProtection="1">
      <alignment horizontal="center" vertical="center"/>
    </xf>
    <xf numFmtId="10" fontId="19" fillId="2" borderId="73" xfId="108" applyNumberFormat="1" applyFont="1" applyFill="1" applyBorder="1" applyAlignment="1" applyProtection="1">
      <alignment horizontal="center" vertical="center"/>
    </xf>
    <xf numFmtId="10" fontId="19" fillId="2" borderId="66" xfId="108" applyNumberFormat="1" applyFont="1" applyFill="1" applyBorder="1" applyAlignment="1" applyProtection="1">
      <alignment horizontal="center" vertical="center"/>
    </xf>
    <xf numFmtId="164" fontId="3" fillId="0" borderId="0" xfId="108" applyAlignment="1"/>
    <xf numFmtId="164" fontId="13" fillId="0" borderId="63" xfId="108" applyFont="1" applyBorder="1" applyAlignment="1" applyProtection="1">
      <alignment horizontal="left" vertical="center" wrapText="1"/>
      <protection locked="0"/>
    </xf>
    <xf numFmtId="3" fontId="13" fillId="0" borderId="63" xfId="108" applyNumberFormat="1" applyFont="1" applyBorder="1" applyAlignment="1" applyProtection="1">
      <alignment horizontal="center" vertical="center" wrapText="1"/>
      <protection locked="0"/>
    </xf>
    <xf numFmtId="3" fontId="14" fillId="2" borderId="63" xfId="108" applyNumberFormat="1" applyFont="1" applyFill="1" applyBorder="1" applyAlignment="1" applyProtection="1">
      <alignment horizontal="center" vertical="center" wrapText="1"/>
      <protection locked="0"/>
    </xf>
    <xf numFmtId="164" fontId="21" fillId="0" borderId="79" xfId="108" applyFont="1" applyFill="1" applyBorder="1" applyAlignment="1" applyProtection="1">
      <alignment horizontal="left" vertical="center" wrapText="1"/>
      <protection locked="0"/>
    </xf>
    <xf numFmtId="164" fontId="21" fillId="0" borderId="5" xfId="108" applyFont="1" applyFill="1" applyBorder="1" applyAlignment="1" applyProtection="1">
      <alignment horizontal="left" vertical="center" wrapText="1"/>
      <protection locked="0"/>
    </xf>
    <xf numFmtId="164" fontId="21" fillId="0" borderId="71" xfId="108" applyFont="1" applyFill="1" applyBorder="1" applyAlignment="1" applyProtection="1">
      <alignment horizontal="left" vertical="center" wrapText="1"/>
      <protection locked="0"/>
    </xf>
    <xf numFmtId="164" fontId="10" fillId="2" borderId="79" xfId="108" applyFont="1" applyFill="1" applyBorder="1" applyAlignment="1">
      <alignment horizontal="center"/>
    </xf>
    <xf numFmtId="164" fontId="9" fillId="2" borderId="5" xfId="108" applyFont="1" applyFill="1" applyBorder="1" applyAlignment="1">
      <alignment horizontal="center"/>
    </xf>
    <xf numFmtId="164" fontId="9" fillId="2" borderId="71" xfId="108" applyFont="1" applyFill="1" applyBorder="1" applyAlignment="1">
      <alignment horizontal="center"/>
    </xf>
    <xf numFmtId="164" fontId="10" fillId="3" borderId="80" xfId="108" applyFont="1" applyFill="1" applyBorder="1" applyAlignment="1">
      <alignment horizontal="left"/>
    </xf>
    <xf numFmtId="164" fontId="10" fillId="3" borderId="81" xfId="108" applyFont="1" applyFill="1" applyBorder="1" applyAlignment="1">
      <alignment horizontal="left"/>
    </xf>
    <xf numFmtId="164" fontId="12" fillId="3" borderId="81" xfId="108" applyFont="1" applyFill="1" applyBorder="1" applyAlignment="1">
      <alignment horizontal="center" vertical="center"/>
    </xf>
    <xf numFmtId="164" fontId="9" fillId="0" borderId="76" xfId="108" applyFont="1" applyBorder="1" applyAlignment="1">
      <alignment horizontal="center"/>
    </xf>
    <xf numFmtId="164" fontId="9" fillId="0" borderId="77" xfId="108" applyFont="1" applyBorder="1" applyAlignment="1">
      <alignment horizontal="center"/>
    </xf>
    <xf numFmtId="164" fontId="10" fillId="0" borderId="79" xfId="108" applyFont="1" applyBorder="1" applyAlignment="1">
      <alignment horizontal="center" vertical="center" wrapText="1"/>
    </xf>
    <xf numFmtId="164" fontId="10" fillId="0" borderId="5" xfId="108" applyFont="1" applyBorder="1" applyAlignment="1">
      <alignment horizontal="center" vertical="center" wrapText="1"/>
    </xf>
    <xf numFmtId="164" fontId="10" fillId="0" borderId="71" xfId="108" applyFont="1" applyBorder="1" applyAlignment="1">
      <alignment horizontal="center" vertical="center" wrapText="1"/>
    </xf>
    <xf numFmtId="164" fontId="10" fillId="2" borderId="7" xfId="108" applyFont="1" applyFill="1" applyBorder="1" applyAlignment="1">
      <alignment horizontal="center"/>
    </xf>
    <xf numFmtId="164" fontId="9" fillId="2" borderId="8" xfId="108" applyFont="1" applyFill="1" applyBorder="1" applyAlignment="1">
      <alignment horizontal="center"/>
    </xf>
    <xf numFmtId="164" fontId="9" fillId="2" borderId="9" xfId="108" applyFont="1" applyFill="1" applyBorder="1" applyAlignment="1">
      <alignment horizontal="center"/>
    </xf>
    <xf numFmtId="164" fontId="10" fillId="3" borderId="63" xfId="108" applyFont="1" applyFill="1" applyBorder="1" applyAlignment="1">
      <alignment horizontal="left"/>
    </xf>
    <xf numFmtId="0" fontId="12" fillId="3" borderId="63" xfId="108" applyNumberFormat="1" applyFont="1" applyFill="1" applyBorder="1" applyAlignment="1">
      <alignment horizontal="center" vertical="center"/>
    </xf>
    <xf numFmtId="0" fontId="12" fillId="3" borderId="63" xfId="108" applyNumberFormat="1" applyFont="1" applyFill="1" applyBorder="1" applyAlignment="1">
      <alignment horizontal="center" vertical="center" wrapText="1"/>
    </xf>
    <xf numFmtId="164" fontId="9" fillId="0" borderId="63" xfId="108" applyFont="1" applyFill="1" applyBorder="1" applyAlignment="1">
      <alignment horizontal="left"/>
    </xf>
    <xf numFmtId="164" fontId="12" fillId="3" borderId="81" xfId="108" applyFont="1" applyFill="1" applyBorder="1" applyAlignment="1">
      <alignment horizontal="center" vertical="center" wrapText="1"/>
    </xf>
    <xf numFmtId="164" fontId="12" fillId="3" borderId="82" xfId="108" applyFont="1" applyFill="1" applyBorder="1" applyAlignment="1">
      <alignment horizontal="center" vertical="center" wrapText="1"/>
    </xf>
    <xf numFmtId="164" fontId="14" fillId="3" borderId="63" xfId="108" applyFont="1" applyFill="1" applyBorder="1" applyAlignment="1" applyProtection="1">
      <alignment horizontal="left" vertical="center" wrapText="1"/>
      <protection locked="0"/>
    </xf>
    <xf numFmtId="4" fontId="14" fillId="4" borderId="63" xfId="108" applyNumberFormat="1" applyFont="1" applyFill="1" applyBorder="1" applyAlignment="1" applyProtection="1">
      <alignment horizontal="center" vertical="center" wrapText="1"/>
    </xf>
    <xf numFmtId="164" fontId="9" fillId="0" borderId="18" xfId="108" applyFont="1" applyFill="1" applyBorder="1" applyAlignment="1">
      <alignment horizontal="left"/>
    </xf>
    <xf numFmtId="164" fontId="9" fillId="0" borderId="19" xfId="108" applyFont="1" applyFill="1" applyBorder="1" applyAlignment="1">
      <alignment horizontal="left"/>
    </xf>
    <xf numFmtId="4" fontId="13" fillId="0" borderId="19" xfId="108" applyNumberFormat="1" applyFont="1" applyBorder="1" applyAlignment="1" applyProtection="1">
      <alignment horizontal="center" vertical="center" wrapText="1"/>
      <protection locked="0"/>
    </xf>
    <xf numFmtId="4" fontId="14" fillId="2" borderId="19" xfId="108" applyNumberFormat="1" applyFont="1" applyFill="1" applyBorder="1" applyAlignment="1" applyProtection="1">
      <alignment horizontal="center" vertical="center" wrapText="1"/>
      <protection locked="0"/>
    </xf>
    <xf numFmtId="4" fontId="14" fillId="2" borderId="22" xfId="108" applyNumberFormat="1" applyFont="1" applyFill="1" applyBorder="1" applyAlignment="1" applyProtection="1">
      <alignment horizontal="center" vertical="center" wrapText="1"/>
      <protection locked="0"/>
    </xf>
    <xf numFmtId="164" fontId="13" fillId="0" borderId="48" xfId="108" applyFont="1" applyBorder="1" applyAlignment="1" applyProtection="1">
      <alignment horizontal="left" vertical="center" wrapText="1"/>
      <protection locked="0"/>
    </xf>
    <xf numFmtId="164" fontId="13" fillId="0" borderId="49" xfId="108" applyFont="1" applyBorder="1" applyAlignment="1" applyProtection="1">
      <alignment horizontal="left" vertical="center" wrapText="1"/>
      <protection locked="0"/>
    </xf>
    <xf numFmtId="164" fontId="14" fillId="3" borderId="83" xfId="108" applyFont="1" applyFill="1" applyBorder="1" applyAlignment="1" applyProtection="1">
      <alignment horizontal="left" vertical="center" wrapText="1"/>
      <protection locked="0"/>
    </xf>
    <xf numFmtId="164" fontId="14" fillId="3" borderId="84" xfId="108" applyFont="1" applyFill="1" applyBorder="1" applyAlignment="1" applyProtection="1">
      <alignment horizontal="left" vertical="center" wrapText="1"/>
      <protection locked="0"/>
    </xf>
    <xf numFmtId="4" fontId="14" fillId="3" borderId="85" xfId="108" applyNumberFormat="1" applyFont="1" applyFill="1" applyBorder="1" applyAlignment="1" applyProtection="1">
      <alignment horizontal="center" vertical="center" wrapText="1"/>
    </xf>
    <xf numFmtId="4" fontId="14" fillId="3" borderId="86" xfId="108" applyNumberFormat="1" applyFont="1" applyFill="1" applyBorder="1" applyAlignment="1" applyProtection="1">
      <alignment horizontal="center" vertical="center" wrapText="1"/>
    </xf>
    <xf numFmtId="164" fontId="21" fillId="0" borderId="68" xfId="108" applyFont="1" applyFill="1" applyBorder="1" applyAlignment="1" applyProtection="1">
      <alignment horizontal="left" vertical="center" wrapText="1"/>
      <protection locked="0"/>
    </xf>
    <xf numFmtId="164" fontId="21" fillId="0" borderId="0" xfId="108" applyFont="1" applyFill="1" applyBorder="1" applyAlignment="1" applyProtection="1">
      <alignment horizontal="left" vertical="center" wrapText="1"/>
      <protection locked="0"/>
    </xf>
    <xf numFmtId="164" fontId="21" fillId="0" borderId="69" xfId="108" applyFont="1" applyFill="1" applyBorder="1" applyAlignment="1" applyProtection="1">
      <alignment horizontal="left" vertical="center" wrapText="1"/>
      <protection locked="0"/>
    </xf>
    <xf numFmtId="0" fontId="12" fillId="3" borderId="115" xfId="108" applyNumberFormat="1" applyFont="1" applyFill="1" applyBorder="1" applyAlignment="1">
      <alignment horizontal="center" vertical="center"/>
    </xf>
    <xf numFmtId="0" fontId="12" fillId="3" borderId="87" xfId="108" applyNumberFormat="1" applyFont="1" applyFill="1" applyBorder="1" applyAlignment="1">
      <alignment horizontal="center" vertical="center"/>
    </xf>
    <xf numFmtId="0" fontId="12" fillId="3" borderId="115" xfId="108" applyNumberFormat="1" applyFont="1" applyFill="1" applyBorder="1" applyAlignment="1">
      <alignment horizontal="center" vertical="center" wrapText="1"/>
    </xf>
    <xf numFmtId="0" fontId="12" fillId="3" borderId="71" xfId="108" applyNumberFormat="1" applyFont="1" applyFill="1" applyBorder="1" applyAlignment="1">
      <alignment horizontal="center" vertical="center" wrapText="1"/>
    </xf>
    <xf numFmtId="167" fontId="14" fillId="2" borderId="63" xfId="104" applyNumberFormat="1" applyFont="1" applyFill="1" applyBorder="1" applyAlignment="1" applyProtection="1">
      <alignment horizontal="center" vertical="center" wrapText="1"/>
      <protection locked="0"/>
    </xf>
    <xf numFmtId="166" fontId="14" fillId="2" borderId="63" xfId="108" applyNumberFormat="1" applyFont="1" applyFill="1" applyBorder="1" applyAlignment="1" applyProtection="1">
      <alignment horizontal="center" vertical="center" wrapText="1"/>
      <protection locked="0"/>
    </xf>
    <xf numFmtId="164" fontId="10" fillId="2" borderId="76" xfId="108" applyFont="1" applyFill="1" applyBorder="1" applyAlignment="1">
      <alignment horizontal="left"/>
    </xf>
    <xf numFmtId="164" fontId="10" fillId="2" borderId="77" xfId="108" applyFont="1" applyFill="1" applyBorder="1" applyAlignment="1">
      <alignment horizontal="left"/>
    </xf>
    <xf numFmtId="164" fontId="10" fillId="2" borderId="78" xfId="108" applyFont="1" applyFill="1" applyBorder="1" applyAlignment="1">
      <alignment horizontal="left"/>
    </xf>
    <xf numFmtId="164" fontId="20" fillId="0" borderId="68" xfId="108" applyFont="1" applyBorder="1" applyAlignment="1" applyProtection="1">
      <alignment horizontal="center" vertical="center"/>
      <protection hidden="1"/>
    </xf>
    <xf numFmtId="164" fontId="9" fillId="0" borderId="0" xfId="108" applyFont="1" applyBorder="1" applyAlignment="1" applyProtection="1">
      <alignment horizontal="center" vertical="center"/>
      <protection hidden="1"/>
    </xf>
    <xf numFmtId="164" fontId="9" fillId="0" borderId="89" xfId="108" applyFont="1" applyBorder="1" applyAlignment="1" applyProtection="1">
      <alignment horizontal="center" vertical="center"/>
      <protection hidden="1"/>
    </xf>
    <xf numFmtId="164" fontId="9" fillId="0" borderId="45" xfId="108" applyFont="1" applyBorder="1" applyAlignment="1" applyProtection="1">
      <alignment horizontal="center" vertical="center"/>
      <protection hidden="1"/>
    </xf>
    <xf numFmtId="164" fontId="9" fillId="0" borderId="46" xfId="108" applyFont="1" applyBorder="1" applyAlignment="1" applyProtection="1">
      <alignment horizontal="center" vertical="center"/>
      <protection hidden="1"/>
    </xf>
    <xf numFmtId="164" fontId="9" fillId="0" borderId="47" xfId="108" applyFont="1" applyBorder="1" applyAlignment="1" applyProtection="1">
      <alignment horizontal="center" vertical="center"/>
      <protection hidden="1"/>
    </xf>
    <xf numFmtId="164" fontId="9" fillId="0" borderId="63" xfId="108" applyFont="1" applyFill="1" applyBorder="1" applyAlignment="1">
      <alignment horizontal="left" wrapText="1"/>
    </xf>
    <xf numFmtId="164" fontId="14" fillId="0" borderId="88" xfId="108" applyFont="1" applyBorder="1" applyAlignment="1" applyProtection="1">
      <alignment horizontal="center" vertical="center"/>
      <protection hidden="1"/>
    </xf>
    <xf numFmtId="164" fontId="14" fillId="0" borderId="52" xfId="108" applyFont="1" applyBorder="1" applyAlignment="1" applyProtection="1">
      <alignment horizontal="center" vertical="center"/>
      <protection hidden="1"/>
    </xf>
    <xf numFmtId="164" fontId="14" fillId="0" borderId="53" xfId="108" applyFont="1" applyBorder="1" applyAlignment="1" applyProtection="1">
      <alignment horizontal="center" vertical="center"/>
      <protection hidden="1"/>
    </xf>
    <xf numFmtId="7" fontId="19" fillId="9" borderId="116" xfId="108" applyNumberFormat="1" applyFont="1" applyFill="1" applyBorder="1" applyAlignment="1" applyProtection="1">
      <alignment horizontal="center" vertical="center"/>
    </xf>
    <xf numFmtId="7" fontId="19" fillId="9" borderId="53" xfId="108" applyNumberFormat="1" applyFont="1" applyFill="1" applyBorder="1" applyAlignment="1" applyProtection="1">
      <alignment horizontal="center" vertical="center"/>
    </xf>
    <xf numFmtId="7" fontId="19" fillId="9" borderId="117" xfId="108" applyNumberFormat="1" applyFont="1" applyFill="1" applyBorder="1" applyAlignment="1" applyProtection="1">
      <alignment horizontal="center" vertical="center"/>
    </xf>
    <xf numFmtId="7" fontId="19" fillId="9" borderId="89" xfId="108" applyNumberFormat="1" applyFont="1" applyFill="1" applyBorder="1" applyAlignment="1" applyProtection="1">
      <alignment horizontal="center" vertical="center"/>
    </xf>
    <xf numFmtId="7" fontId="19" fillId="9" borderId="118" xfId="108" applyNumberFormat="1" applyFont="1" applyFill="1" applyBorder="1" applyAlignment="1" applyProtection="1">
      <alignment horizontal="center" vertical="center"/>
    </xf>
    <xf numFmtId="7" fontId="19" fillId="9" borderId="47" xfId="108" applyNumberFormat="1" applyFont="1" applyFill="1" applyBorder="1" applyAlignment="1" applyProtection="1">
      <alignment horizontal="center" vertical="center"/>
    </xf>
    <xf numFmtId="7" fontId="19" fillId="9" borderId="21" xfId="108" applyNumberFormat="1" applyFont="1" applyFill="1" applyBorder="1" applyAlignment="1" applyProtection="1">
      <alignment horizontal="center" vertical="center"/>
    </xf>
    <xf numFmtId="7" fontId="19" fillId="2" borderId="47" xfId="108" applyNumberFormat="1" applyFont="1" applyFill="1" applyBorder="1" applyAlignment="1" applyProtection="1">
      <alignment horizontal="center" vertical="center"/>
    </xf>
    <xf numFmtId="7" fontId="19" fillId="2" borderId="21" xfId="108" applyNumberFormat="1" applyFont="1" applyFill="1" applyBorder="1" applyAlignment="1" applyProtection="1">
      <alignment horizontal="center" vertical="center"/>
    </xf>
    <xf numFmtId="164" fontId="10" fillId="3" borderId="79" xfId="108" applyFont="1" applyFill="1" applyBorder="1" applyAlignment="1">
      <alignment horizontal="center"/>
    </xf>
    <xf numFmtId="164" fontId="10" fillId="3" borderId="5" xfId="108" applyFont="1" applyFill="1" applyBorder="1" applyAlignment="1">
      <alignment horizontal="center"/>
    </xf>
    <xf numFmtId="164" fontId="10" fillId="3" borderId="87" xfId="108" applyFont="1" applyFill="1" applyBorder="1" applyAlignment="1">
      <alignment horizontal="center"/>
    </xf>
    <xf numFmtId="0" fontId="12" fillId="3" borderId="15" xfId="108" applyNumberFormat="1" applyFont="1" applyFill="1" applyBorder="1" applyAlignment="1">
      <alignment horizontal="center" vertical="center"/>
    </xf>
    <xf numFmtId="0" fontId="12" fillId="3" borderId="16" xfId="108" applyNumberFormat="1" applyFont="1" applyFill="1" applyBorder="1" applyAlignment="1">
      <alignment horizontal="center" vertical="center"/>
    </xf>
    <xf numFmtId="7" fontId="19" fillId="2" borderId="17" xfId="108" applyNumberFormat="1" applyFont="1" applyFill="1" applyBorder="1" applyAlignment="1" applyProtection="1">
      <alignment horizontal="center" vertical="center"/>
    </xf>
    <xf numFmtId="7" fontId="19" fillId="2" borderId="22" xfId="108" applyNumberFormat="1" applyFont="1" applyFill="1" applyBorder="1" applyAlignment="1" applyProtection="1">
      <alignment horizontal="center" vertical="center"/>
    </xf>
    <xf numFmtId="10" fontId="18" fillId="9" borderId="116" xfId="108" applyNumberFormat="1" applyFont="1" applyFill="1" applyBorder="1" applyAlignment="1" applyProtection="1">
      <alignment horizontal="center" vertical="center"/>
    </xf>
    <xf numFmtId="10" fontId="18" fillId="9" borderId="53" xfId="108" applyNumberFormat="1" applyFont="1" applyFill="1" applyBorder="1" applyAlignment="1" applyProtection="1">
      <alignment horizontal="center" vertical="center"/>
    </xf>
    <xf numFmtId="10" fontId="18" fillId="9" borderId="117" xfId="108" applyNumberFormat="1" applyFont="1" applyFill="1" applyBorder="1" applyAlignment="1" applyProtection="1">
      <alignment horizontal="center" vertical="center"/>
    </xf>
    <xf numFmtId="10" fontId="18" fillId="9" borderId="89" xfId="108" applyNumberFormat="1" applyFont="1" applyFill="1" applyBorder="1" applyAlignment="1" applyProtection="1">
      <alignment horizontal="center" vertical="center"/>
    </xf>
    <xf numFmtId="10" fontId="18" fillId="9" borderId="118" xfId="108" applyNumberFormat="1" applyFont="1" applyFill="1" applyBorder="1" applyAlignment="1" applyProtection="1">
      <alignment horizontal="center" vertical="center"/>
    </xf>
    <xf numFmtId="10" fontId="18" fillId="9" borderId="47" xfId="108" applyNumberFormat="1" applyFont="1" applyFill="1" applyBorder="1" applyAlignment="1" applyProtection="1">
      <alignment horizontal="center" vertical="center"/>
    </xf>
    <xf numFmtId="10" fontId="19" fillId="9" borderId="47" xfId="108" applyNumberFormat="1" applyFont="1" applyFill="1" applyBorder="1" applyAlignment="1" applyProtection="1">
      <alignment horizontal="center" vertical="center"/>
    </xf>
    <xf numFmtId="10" fontId="19" fillId="9" borderId="21" xfId="108" applyNumberFormat="1" applyFont="1" applyFill="1" applyBorder="1" applyAlignment="1" applyProtection="1">
      <alignment horizontal="center" vertical="center"/>
    </xf>
    <xf numFmtId="10" fontId="19" fillId="2" borderId="47" xfId="108" applyNumberFormat="1" applyFont="1" applyFill="1" applyBorder="1" applyAlignment="1" applyProtection="1">
      <alignment horizontal="center" vertical="center"/>
    </xf>
    <xf numFmtId="10" fontId="19" fillId="2" borderId="21" xfId="108" applyNumberFormat="1" applyFont="1" applyFill="1" applyBorder="1" applyAlignment="1" applyProtection="1">
      <alignment horizontal="center" vertical="center"/>
    </xf>
    <xf numFmtId="10" fontId="19" fillId="2" borderId="17" xfId="108" applyNumberFormat="1" applyFont="1" applyFill="1" applyBorder="1" applyAlignment="1" applyProtection="1">
      <alignment horizontal="center" vertical="center"/>
    </xf>
    <xf numFmtId="10" fontId="19" fillId="2" borderId="22" xfId="108" applyNumberFormat="1" applyFont="1" applyFill="1" applyBorder="1" applyAlignment="1" applyProtection="1">
      <alignment horizontal="center" vertical="center"/>
    </xf>
    <xf numFmtId="164" fontId="14" fillId="0" borderId="68" xfId="108" applyFont="1" applyBorder="1" applyAlignment="1" applyProtection="1">
      <alignment horizontal="center" vertical="center"/>
      <protection hidden="1"/>
    </xf>
    <xf numFmtId="164" fontId="14" fillId="0" borderId="0" xfId="108" applyFont="1" applyBorder="1" applyAlignment="1" applyProtection="1">
      <alignment horizontal="center" vertical="center"/>
      <protection hidden="1"/>
    </xf>
    <xf numFmtId="164" fontId="14" fillId="0" borderId="89" xfId="108" applyFont="1" applyBorder="1" applyAlignment="1" applyProtection="1">
      <alignment horizontal="center" vertical="center"/>
      <protection hidden="1"/>
    </xf>
    <xf numFmtId="166" fontId="18" fillId="9" borderId="116" xfId="108" applyNumberFormat="1" applyFont="1" applyFill="1" applyBorder="1" applyAlignment="1" applyProtection="1">
      <alignment horizontal="center" vertical="center"/>
    </xf>
    <xf numFmtId="166" fontId="18" fillId="9" borderId="53" xfId="108" applyNumberFormat="1" applyFont="1" applyFill="1" applyBorder="1" applyAlignment="1" applyProtection="1">
      <alignment horizontal="center" vertical="center"/>
    </xf>
    <xf numFmtId="166" fontId="18" fillId="9" borderId="117" xfId="108" applyNumberFormat="1" applyFont="1" applyFill="1" applyBorder="1" applyAlignment="1" applyProtection="1">
      <alignment horizontal="center" vertical="center"/>
    </xf>
    <xf numFmtId="166" fontId="18" fillId="9" borderId="89" xfId="108" applyNumberFormat="1" applyFont="1" applyFill="1" applyBorder="1" applyAlignment="1" applyProtection="1">
      <alignment horizontal="center" vertical="center"/>
    </xf>
    <xf numFmtId="166" fontId="18" fillId="9" borderId="118" xfId="108" applyNumberFormat="1" applyFont="1" applyFill="1" applyBorder="1" applyAlignment="1" applyProtection="1">
      <alignment horizontal="center" vertical="center"/>
    </xf>
    <xf numFmtId="166" fontId="18" fillId="9" borderId="47" xfId="108" applyNumberFormat="1" applyFont="1" applyFill="1" applyBorder="1" applyAlignment="1" applyProtection="1">
      <alignment horizontal="center" vertical="center"/>
    </xf>
    <xf numFmtId="166" fontId="18" fillId="9" borderId="21" xfId="108" applyNumberFormat="1" applyFont="1" applyFill="1" applyBorder="1" applyAlignment="1" applyProtection="1">
      <alignment horizontal="center" vertical="center"/>
    </xf>
    <xf numFmtId="166" fontId="19" fillId="2" borderId="47" xfId="108" applyNumberFormat="1" applyFont="1" applyFill="1" applyBorder="1" applyAlignment="1" applyProtection="1">
      <alignment horizontal="center" vertical="center"/>
    </xf>
    <xf numFmtId="166" fontId="19" fillId="2" borderId="21" xfId="108" applyNumberFormat="1" applyFont="1" applyFill="1" applyBorder="1" applyAlignment="1" applyProtection="1">
      <alignment horizontal="center" vertical="center"/>
    </xf>
    <xf numFmtId="166" fontId="19" fillId="2" borderId="17" xfId="108" applyNumberFormat="1" applyFont="1" applyFill="1" applyBorder="1" applyAlignment="1" applyProtection="1">
      <alignment horizontal="center" vertical="center"/>
    </xf>
    <xf numFmtId="166" fontId="19" fillId="2" borderId="22" xfId="108" applyNumberFormat="1" applyFont="1" applyFill="1" applyBorder="1" applyAlignment="1" applyProtection="1">
      <alignment horizontal="center" vertical="center"/>
    </xf>
    <xf numFmtId="10" fontId="18" fillId="9" borderId="19" xfId="108" applyNumberFormat="1" applyFont="1" applyFill="1" applyBorder="1" applyAlignment="1" applyProtection="1">
      <alignment horizontal="center" vertical="center"/>
    </xf>
    <xf numFmtId="10" fontId="19" fillId="2" borderId="19" xfId="108" applyNumberFormat="1" applyFont="1" applyFill="1" applyBorder="1" applyAlignment="1" applyProtection="1">
      <alignment horizontal="center" vertical="center"/>
    </xf>
    <xf numFmtId="2" fontId="18" fillId="9" borderId="116" xfId="108" applyNumberFormat="1" applyFont="1" applyFill="1" applyBorder="1" applyAlignment="1" applyProtection="1">
      <alignment horizontal="center" vertical="center"/>
    </xf>
    <xf numFmtId="2" fontId="18" fillId="9" borderId="53" xfId="108" applyNumberFormat="1" applyFont="1" applyFill="1" applyBorder="1" applyAlignment="1" applyProtection="1">
      <alignment horizontal="center" vertical="center"/>
    </xf>
    <xf numFmtId="2" fontId="18" fillId="9" borderId="117" xfId="108" applyNumberFormat="1" applyFont="1" applyFill="1" applyBorder="1" applyAlignment="1" applyProtection="1">
      <alignment horizontal="center" vertical="center"/>
    </xf>
    <xf numFmtId="2" fontId="18" fillId="9" borderId="89" xfId="108" applyNumberFormat="1" applyFont="1" applyFill="1" applyBorder="1" applyAlignment="1" applyProtection="1">
      <alignment horizontal="center" vertical="center"/>
    </xf>
    <xf numFmtId="2" fontId="18" fillId="9" borderId="118" xfId="108" applyNumberFormat="1" applyFont="1" applyFill="1" applyBorder="1" applyAlignment="1" applyProtection="1">
      <alignment horizontal="center" vertical="center"/>
    </xf>
    <xf numFmtId="2" fontId="18" fillId="9" borderId="47" xfId="108" applyNumberFormat="1" applyFont="1" applyFill="1" applyBorder="1" applyAlignment="1" applyProtection="1">
      <alignment horizontal="center" vertical="center"/>
    </xf>
    <xf numFmtId="2" fontId="18" fillId="9" borderId="19" xfId="108" applyNumberFormat="1" applyFont="1" applyFill="1" applyBorder="1" applyAlignment="1" applyProtection="1">
      <alignment horizontal="center" vertical="center"/>
    </xf>
    <xf numFmtId="2" fontId="19" fillId="2" borderId="47" xfId="108" applyNumberFormat="1" applyFont="1" applyFill="1" applyBorder="1" applyAlignment="1" applyProtection="1">
      <alignment horizontal="center" vertical="center"/>
    </xf>
    <xf numFmtId="2" fontId="19" fillId="2" borderId="21" xfId="108" applyNumberFormat="1" applyFont="1" applyFill="1" applyBorder="1" applyAlignment="1" applyProtection="1">
      <alignment horizontal="center" vertical="center"/>
    </xf>
    <xf numFmtId="2" fontId="19" fillId="2" borderId="17" xfId="108" applyNumberFormat="1" applyFont="1" applyFill="1" applyBorder="1" applyAlignment="1" applyProtection="1">
      <alignment horizontal="center" vertical="center"/>
    </xf>
    <xf numFmtId="2" fontId="19" fillId="2" borderId="22" xfId="108" applyNumberFormat="1" applyFont="1" applyFill="1" applyBorder="1" applyAlignment="1" applyProtection="1">
      <alignment horizontal="center" vertical="center"/>
    </xf>
    <xf numFmtId="164" fontId="9" fillId="0" borderId="68" xfId="108" applyFont="1" applyBorder="1" applyAlignment="1" applyProtection="1">
      <alignment horizontal="center" vertical="center"/>
      <protection hidden="1"/>
    </xf>
    <xf numFmtId="10" fontId="18" fillId="9" borderId="119" xfId="108" applyNumberFormat="1" applyFont="1" applyFill="1" applyBorder="1" applyAlignment="1" applyProtection="1">
      <alignment horizontal="center" vertical="center"/>
    </xf>
    <xf numFmtId="10" fontId="18" fillId="9" borderId="90" xfId="108" applyNumberFormat="1" applyFont="1" applyFill="1" applyBorder="1" applyAlignment="1" applyProtection="1">
      <alignment horizontal="center" vertical="center"/>
    </xf>
    <xf numFmtId="10" fontId="18" fillId="9" borderId="41" xfId="108" applyNumberFormat="1" applyFont="1" applyFill="1" applyBorder="1" applyAlignment="1" applyProtection="1">
      <alignment horizontal="center" vertical="center"/>
    </xf>
    <xf numFmtId="10" fontId="19" fillId="2" borderId="91" xfId="108" applyNumberFormat="1" applyFont="1" applyFill="1" applyBorder="1" applyAlignment="1" applyProtection="1">
      <alignment horizontal="center" vertical="center"/>
    </xf>
    <xf numFmtId="10" fontId="19" fillId="2" borderId="42" xfId="108" applyNumberFormat="1" applyFont="1" applyFill="1" applyBorder="1" applyAlignment="1" applyProtection="1">
      <alignment horizontal="center" vertical="center"/>
    </xf>
    <xf numFmtId="164" fontId="9" fillId="0" borderId="54" xfId="108" applyFont="1" applyBorder="1" applyAlignment="1" applyProtection="1">
      <alignment horizontal="center" vertical="center"/>
      <protection hidden="1"/>
    </xf>
    <xf numFmtId="164" fontId="9" fillId="0" borderId="55" xfId="108" applyFont="1" applyBorder="1" applyAlignment="1" applyProtection="1">
      <alignment horizontal="center" vertical="center"/>
      <protection hidden="1"/>
    </xf>
    <xf numFmtId="164" fontId="9" fillId="0" borderId="90" xfId="108" applyFont="1" applyBorder="1" applyAlignment="1" applyProtection="1">
      <alignment horizontal="center" vertical="center"/>
      <protection hidden="1"/>
    </xf>
    <xf numFmtId="166" fontId="18" fillId="9" borderId="19" xfId="108" applyNumberFormat="1" applyFont="1" applyFill="1" applyBorder="1" applyAlignment="1" applyProtection="1">
      <alignment horizontal="center" vertical="center"/>
    </xf>
    <xf numFmtId="164" fontId="10" fillId="0" borderId="1" xfId="103" applyFont="1" applyBorder="1" applyAlignment="1">
      <alignment horizontal="center"/>
    </xf>
    <xf numFmtId="164" fontId="10" fillId="0" borderId="2" xfId="103" applyFont="1" applyBorder="1" applyAlignment="1">
      <alignment horizontal="center"/>
    </xf>
    <xf numFmtId="164" fontId="10" fillId="0" borderId="4" xfId="103" applyFont="1" applyBorder="1" applyAlignment="1">
      <alignment horizontal="center" vertical="center" wrapText="1"/>
    </xf>
    <xf numFmtId="164" fontId="10" fillId="0" borderId="5" xfId="103" applyFont="1" applyBorder="1" applyAlignment="1">
      <alignment horizontal="center" vertical="center" wrapText="1"/>
    </xf>
    <xf numFmtId="164" fontId="10" fillId="0" borderId="6" xfId="103" applyFont="1" applyBorder="1" applyAlignment="1">
      <alignment horizontal="center" vertical="center" wrapText="1"/>
    </xf>
    <xf numFmtId="164" fontId="10" fillId="2" borderId="7" xfId="103" applyFont="1" applyFill="1" applyBorder="1" applyAlignment="1">
      <alignment horizontal="center"/>
    </xf>
    <xf numFmtId="164" fontId="9" fillId="2" borderId="8" xfId="103" applyFont="1" applyFill="1" applyBorder="1" applyAlignment="1">
      <alignment horizontal="center"/>
    </xf>
    <xf numFmtId="164" fontId="9" fillId="2" borderId="9" xfId="103" applyFont="1" applyFill="1" applyBorder="1" applyAlignment="1">
      <alignment horizontal="center"/>
    </xf>
    <xf numFmtId="164" fontId="10" fillId="3" borderId="10" xfId="103" applyFont="1" applyFill="1" applyBorder="1" applyAlignment="1">
      <alignment horizontal="left"/>
    </xf>
    <xf numFmtId="164" fontId="10" fillId="3" borderId="11" xfId="103" applyFont="1" applyFill="1" applyBorder="1" applyAlignment="1">
      <alignment horizontal="left"/>
    </xf>
    <xf numFmtId="0" fontId="12" fillId="3" borderId="11" xfId="103" applyNumberFormat="1" applyFont="1" applyFill="1" applyBorder="1" applyAlignment="1">
      <alignment horizontal="center" vertical="center"/>
    </xf>
    <xf numFmtId="0" fontId="12" fillId="3" borderId="11" xfId="103" applyNumberFormat="1" applyFont="1" applyFill="1" applyBorder="1" applyAlignment="1">
      <alignment horizontal="center" vertical="center" wrapText="1"/>
    </xf>
    <xf numFmtId="0" fontId="12" fillId="3" borderId="12" xfId="103" applyNumberFormat="1" applyFont="1" applyFill="1" applyBorder="1" applyAlignment="1">
      <alignment horizontal="center" vertical="center" wrapText="1"/>
    </xf>
    <xf numFmtId="164" fontId="13" fillId="0" borderId="23" xfId="103" applyFont="1" applyBorder="1" applyAlignment="1" applyProtection="1">
      <alignment horizontal="center" vertical="center" wrapText="1"/>
      <protection locked="0"/>
    </xf>
    <xf numFmtId="164" fontId="13" fillId="0" borderId="24" xfId="103" applyFont="1" applyBorder="1" applyAlignment="1" applyProtection="1">
      <alignment horizontal="center" vertical="center" wrapText="1"/>
      <protection locked="0"/>
    </xf>
    <xf numFmtId="164" fontId="13" fillId="0" borderId="25" xfId="103" applyFont="1" applyBorder="1" applyAlignment="1" applyProtection="1">
      <alignment horizontal="center" vertical="center" wrapText="1"/>
      <protection locked="0"/>
    </xf>
    <xf numFmtId="0" fontId="12" fillId="3" borderId="26" xfId="103" applyNumberFormat="1" applyFont="1" applyFill="1" applyBorder="1" applyAlignment="1">
      <alignment horizontal="center" vertical="center"/>
    </xf>
    <xf numFmtId="0" fontId="12" fillId="3" borderId="27" xfId="103" applyNumberFormat="1" applyFont="1" applyFill="1" applyBorder="1" applyAlignment="1">
      <alignment horizontal="center" vertical="center" wrapText="1"/>
    </xf>
    <xf numFmtId="164" fontId="9" fillId="0" borderId="13" xfId="103" applyFont="1" applyFill="1" applyBorder="1" applyAlignment="1">
      <alignment horizontal="left"/>
    </xf>
    <xf numFmtId="164" fontId="9" fillId="0" borderId="14" xfId="103" applyFont="1" applyFill="1" applyBorder="1" applyAlignment="1">
      <alignment horizontal="left"/>
    </xf>
    <xf numFmtId="3" fontId="13" fillId="0" borderId="14" xfId="103" applyNumberFormat="1" applyFont="1" applyFill="1" applyBorder="1" applyAlignment="1" applyProtection="1">
      <alignment horizontal="center" vertical="center" wrapText="1"/>
      <protection locked="0"/>
    </xf>
    <xf numFmtId="3" fontId="13" fillId="0" borderId="17" xfId="103" applyNumberFormat="1" applyFont="1" applyFill="1" applyBorder="1" applyAlignment="1" applyProtection="1">
      <alignment horizontal="center" vertical="center" wrapText="1"/>
      <protection locked="0"/>
    </xf>
    <xf numFmtId="3" fontId="14" fillId="4" borderId="14" xfId="103" applyNumberFormat="1" applyFont="1" applyFill="1" applyBorder="1" applyAlignment="1" applyProtection="1">
      <alignment horizontal="center" vertical="center" wrapText="1"/>
      <protection locked="0"/>
    </xf>
    <xf numFmtId="3" fontId="14" fillId="4" borderId="17" xfId="103" applyNumberFormat="1" applyFont="1" applyFill="1" applyBorder="1" applyAlignment="1" applyProtection="1">
      <alignment horizontal="center" vertical="center" wrapText="1"/>
      <protection locked="0"/>
    </xf>
    <xf numFmtId="164" fontId="13" fillId="0" borderId="18" xfId="103" applyFont="1" applyBorder="1" applyAlignment="1" applyProtection="1">
      <alignment horizontal="center" vertical="center" wrapText="1"/>
      <protection locked="0"/>
    </xf>
    <xf numFmtId="164" fontId="13" fillId="0" borderId="19" xfId="103" applyFont="1" applyBorder="1" applyAlignment="1" applyProtection="1">
      <alignment horizontal="center" vertical="center" wrapText="1"/>
      <protection locked="0"/>
    </xf>
    <xf numFmtId="3" fontId="13" fillId="0" borderId="19" xfId="103" applyNumberFormat="1" applyFont="1" applyBorder="1" applyAlignment="1" applyProtection="1">
      <alignment horizontal="center" vertical="center" wrapText="1"/>
      <protection locked="0"/>
    </xf>
    <xf numFmtId="3" fontId="13" fillId="0" borderId="19" xfId="103" applyNumberFormat="1" applyFont="1" applyFill="1" applyBorder="1" applyAlignment="1" applyProtection="1">
      <alignment horizontal="center" vertical="center" wrapText="1"/>
      <protection locked="0"/>
    </xf>
    <xf numFmtId="3" fontId="13" fillId="0" borderId="22" xfId="103" applyNumberFormat="1" applyFont="1" applyFill="1" applyBorder="1" applyAlignment="1" applyProtection="1">
      <alignment horizontal="center" vertical="center" wrapText="1"/>
      <protection locked="0"/>
    </xf>
    <xf numFmtId="3" fontId="13" fillId="2" borderId="19" xfId="103" applyNumberFormat="1" applyFont="1" applyFill="1" applyBorder="1" applyAlignment="1" applyProtection="1">
      <alignment horizontal="center" vertical="center" wrapText="1"/>
      <protection locked="0"/>
    </xf>
    <xf numFmtId="3" fontId="13" fillId="2" borderId="22" xfId="103" applyNumberFormat="1" applyFont="1" applyFill="1" applyBorder="1" applyAlignment="1" applyProtection="1">
      <alignment horizontal="center" vertical="center" wrapText="1"/>
      <protection locked="0"/>
    </xf>
    <xf numFmtId="164" fontId="9" fillId="0" borderId="13" xfId="103" applyFont="1" applyFill="1" applyBorder="1" applyAlignment="1">
      <alignment horizontal="center"/>
    </xf>
    <xf numFmtId="164" fontId="9" fillId="0" borderId="14" xfId="103" applyFont="1" applyFill="1" applyBorder="1" applyAlignment="1">
      <alignment horizontal="center"/>
    </xf>
    <xf numFmtId="3" fontId="13" fillId="0" borderId="15" xfId="103" applyNumberFormat="1" applyFont="1" applyBorder="1" applyAlignment="1" applyProtection="1">
      <alignment horizontal="center" vertical="center" wrapText="1"/>
      <protection locked="0"/>
    </xf>
    <xf numFmtId="3" fontId="13" fillId="0" borderId="16" xfId="103" applyNumberFormat="1" applyFont="1" applyBorder="1" applyAlignment="1" applyProtection="1">
      <alignment horizontal="center" vertical="center" wrapText="1"/>
      <protection locked="0"/>
    </xf>
    <xf numFmtId="3" fontId="13" fillId="2" borderId="14" xfId="103" applyNumberFormat="1" applyFont="1" applyFill="1" applyBorder="1" applyAlignment="1" applyProtection="1">
      <alignment horizontal="center" vertical="center" wrapText="1"/>
      <protection locked="0"/>
    </xf>
    <xf numFmtId="3" fontId="13" fillId="2" borderId="17" xfId="103" applyNumberFormat="1" applyFont="1" applyFill="1" applyBorder="1" applyAlignment="1" applyProtection="1">
      <alignment horizontal="center" vertical="center" wrapText="1"/>
      <protection locked="0"/>
    </xf>
    <xf numFmtId="3" fontId="13" fillId="0" borderId="20" xfId="103" applyNumberFormat="1" applyFont="1" applyBorder="1" applyAlignment="1" applyProtection="1">
      <alignment horizontal="center" vertical="center" wrapText="1"/>
      <protection locked="0"/>
    </xf>
    <xf numFmtId="3" fontId="13" fillId="0" borderId="21" xfId="103" applyNumberFormat="1" applyFont="1" applyBorder="1" applyAlignment="1" applyProtection="1">
      <alignment horizontal="center" vertical="center" wrapText="1"/>
      <protection locked="0"/>
    </xf>
    <xf numFmtId="3" fontId="13" fillId="0" borderId="83" xfId="103" applyNumberFormat="1" applyFont="1" applyFill="1" applyBorder="1" applyAlignment="1" applyProtection="1">
      <alignment horizontal="center" vertical="center"/>
      <protection locked="0"/>
    </xf>
    <xf numFmtId="3" fontId="13" fillId="0" borderId="29" xfId="103" applyNumberFormat="1" applyFont="1" applyFill="1" applyBorder="1" applyAlignment="1" applyProtection="1">
      <alignment horizontal="center" vertical="center"/>
      <protection locked="0"/>
    </xf>
    <xf numFmtId="164" fontId="13" fillId="3" borderId="43" xfId="103" applyFont="1" applyFill="1" applyBorder="1" applyAlignment="1">
      <alignment horizontal="center" vertical="center" wrapText="1"/>
    </xf>
    <xf numFmtId="164" fontId="13" fillId="3" borderId="70" xfId="103" applyFont="1" applyFill="1" applyBorder="1" applyAlignment="1">
      <alignment horizontal="center" vertical="center" wrapText="1"/>
    </xf>
    <xf numFmtId="3" fontId="13" fillId="2" borderId="30" xfId="103" applyNumberFormat="1" applyFont="1" applyFill="1" applyBorder="1" applyAlignment="1" applyProtection="1">
      <alignment horizontal="center" vertical="center" wrapText="1"/>
      <protection locked="0"/>
    </xf>
    <xf numFmtId="3" fontId="13" fillId="2" borderId="31" xfId="103" applyNumberFormat="1" applyFont="1" applyFill="1" applyBorder="1" applyAlignment="1" applyProtection="1">
      <alignment horizontal="center" vertical="center" wrapText="1"/>
      <protection locked="0"/>
    </xf>
    <xf numFmtId="164" fontId="10" fillId="3" borderId="10" xfId="103" applyFont="1" applyFill="1" applyBorder="1" applyAlignment="1" applyProtection="1">
      <alignment horizontal="left" vertical="center" wrapText="1"/>
      <protection locked="0"/>
    </xf>
    <xf numFmtId="164" fontId="10" fillId="3" borderId="11" xfId="103" applyFont="1" applyFill="1" applyBorder="1" applyAlignment="1" applyProtection="1">
      <alignment horizontal="left" vertical="center" wrapText="1"/>
      <protection locked="0"/>
    </xf>
    <xf numFmtId="1" fontId="12" fillId="3" borderId="11" xfId="103" applyNumberFormat="1" applyFont="1" applyFill="1" applyBorder="1" applyAlignment="1" applyProtection="1">
      <alignment horizontal="center" vertical="center" wrapText="1"/>
      <protection locked="0"/>
    </xf>
    <xf numFmtId="1" fontId="12" fillId="3" borderId="12" xfId="103" applyNumberFormat="1" applyFont="1" applyFill="1" applyBorder="1" applyAlignment="1" applyProtection="1">
      <alignment horizontal="center" vertical="center" wrapText="1"/>
      <protection locked="0"/>
    </xf>
    <xf numFmtId="164" fontId="13" fillId="0" borderId="13" xfId="103" applyFont="1" applyBorder="1" applyAlignment="1" applyProtection="1">
      <alignment horizontal="center" vertical="center" wrapText="1"/>
      <protection locked="0"/>
    </xf>
    <xf numFmtId="164" fontId="13" fillId="0" borderId="14" xfId="103" applyFont="1" applyBorder="1" applyAlignment="1" applyProtection="1">
      <alignment horizontal="center" vertical="center" wrapText="1"/>
      <protection locked="0"/>
    </xf>
    <xf numFmtId="164" fontId="13" fillId="0" borderId="14" xfId="103" applyFont="1" applyFill="1" applyBorder="1" applyAlignment="1" applyProtection="1">
      <alignment horizontal="center" vertical="center" wrapText="1"/>
      <protection hidden="1"/>
    </xf>
    <xf numFmtId="164" fontId="13" fillId="0" borderId="19" xfId="103" applyFont="1" applyFill="1" applyBorder="1" applyAlignment="1" applyProtection="1">
      <alignment horizontal="center" vertical="center" wrapText="1"/>
      <protection hidden="1"/>
    </xf>
    <xf numFmtId="164" fontId="13" fillId="0" borderId="24" xfId="103" applyFont="1" applyFill="1" applyBorder="1" applyAlignment="1" applyProtection="1">
      <alignment horizontal="center" vertical="center" wrapText="1"/>
      <protection hidden="1"/>
    </xf>
    <xf numFmtId="3" fontId="13" fillId="0" borderId="28" xfId="103" applyNumberFormat="1" applyFont="1" applyBorder="1" applyAlignment="1" applyProtection="1">
      <alignment horizontal="center" vertical="center" wrapText="1"/>
      <protection locked="0"/>
    </xf>
    <xf numFmtId="3" fontId="13" fillId="0" borderId="32" xfId="103" applyNumberFormat="1" applyFont="1" applyBorder="1" applyAlignment="1" applyProtection="1">
      <alignment horizontal="center" vertical="center" wrapText="1"/>
      <protection locked="0"/>
    </xf>
    <xf numFmtId="3" fontId="13" fillId="0" borderId="24" xfId="103" applyNumberFormat="1" applyFont="1" applyFill="1" applyBorder="1" applyAlignment="1" applyProtection="1">
      <alignment horizontal="center" vertical="center" wrapText="1"/>
      <protection locked="0"/>
    </xf>
    <xf numFmtId="3" fontId="13" fillId="0" borderId="25" xfId="103" applyNumberFormat="1" applyFont="1" applyFill="1" applyBorder="1" applyAlignment="1" applyProtection="1">
      <alignment horizontal="center" vertical="center" wrapText="1"/>
      <protection locked="0"/>
    </xf>
    <xf numFmtId="3" fontId="13" fillId="2" borderId="24" xfId="103" applyNumberFormat="1" applyFont="1" applyFill="1" applyBorder="1" applyAlignment="1" applyProtection="1">
      <alignment horizontal="center" vertical="center" wrapText="1"/>
      <protection locked="0"/>
    </xf>
    <xf numFmtId="3" fontId="13" fillId="2" borderId="25" xfId="103" applyNumberFormat="1" applyFont="1" applyFill="1" applyBorder="1" applyAlignment="1" applyProtection="1">
      <alignment horizontal="center" vertical="center" wrapText="1"/>
      <protection locked="0"/>
    </xf>
    <xf numFmtId="3" fontId="13" fillId="0" borderId="14" xfId="103" applyNumberFormat="1" applyFont="1" applyBorder="1" applyAlignment="1" applyProtection="1">
      <alignment horizontal="center" vertical="center" wrapText="1"/>
      <protection locked="0"/>
    </xf>
    <xf numFmtId="17" fontId="13" fillId="0" borderId="19" xfId="103" applyNumberFormat="1" applyFont="1" applyFill="1" applyBorder="1" applyAlignment="1" applyProtection="1">
      <alignment horizontal="center" vertical="center" wrapText="1"/>
      <protection hidden="1"/>
    </xf>
    <xf numFmtId="3" fontId="13" fillId="0" borderId="24" xfId="103" applyNumberFormat="1" applyFont="1" applyBorder="1" applyAlignment="1" applyProtection="1">
      <alignment horizontal="center" vertical="center" wrapText="1"/>
      <protection locked="0"/>
    </xf>
    <xf numFmtId="164" fontId="10" fillId="3" borderId="18" xfId="103" applyFont="1" applyFill="1" applyBorder="1" applyAlignment="1" applyProtection="1">
      <alignment horizontal="left" vertical="center" wrapText="1"/>
      <protection locked="0"/>
    </xf>
    <xf numFmtId="164" fontId="10" fillId="3" borderId="19" xfId="103" applyFont="1" applyFill="1" applyBorder="1" applyAlignment="1" applyProtection="1">
      <alignment horizontal="left" vertical="center" wrapText="1"/>
      <protection locked="0"/>
    </xf>
    <xf numFmtId="164" fontId="10" fillId="3" borderId="22" xfId="103" applyFont="1" applyFill="1" applyBorder="1" applyAlignment="1" applyProtection="1">
      <alignment horizontal="left" vertical="center" wrapText="1"/>
      <protection locked="0"/>
    </xf>
    <xf numFmtId="164" fontId="9" fillId="0" borderId="18" xfId="103" applyFont="1" applyFill="1" applyBorder="1" applyAlignment="1">
      <alignment horizontal="center"/>
    </xf>
    <xf numFmtId="164" fontId="9" fillId="0" borderId="19" xfId="103" applyFont="1" applyFill="1" applyBorder="1" applyAlignment="1">
      <alignment horizontal="center"/>
    </xf>
    <xf numFmtId="0" fontId="9" fillId="0" borderId="19" xfId="103" applyNumberFormat="1" applyFont="1" applyFill="1" applyBorder="1" applyAlignment="1">
      <alignment horizontal="center"/>
    </xf>
    <xf numFmtId="164" fontId="9" fillId="0" borderId="40" xfId="103" applyFont="1" applyFill="1" applyBorder="1" applyAlignment="1">
      <alignment horizontal="center"/>
    </xf>
    <xf numFmtId="164" fontId="9" fillId="0" borderId="41" xfId="103" applyFont="1" applyFill="1" applyBorder="1" applyAlignment="1">
      <alignment horizontal="center"/>
    </xf>
    <xf numFmtId="3" fontId="13" fillId="2" borderId="41" xfId="103" applyNumberFormat="1" applyFont="1" applyFill="1" applyBorder="1" applyAlignment="1" applyProtection="1">
      <alignment horizontal="center" vertical="center" wrapText="1"/>
      <protection locked="0"/>
    </xf>
    <xf numFmtId="3" fontId="13" fillId="2" borderId="42" xfId="103" applyNumberFormat="1" applyFont="1" applyFill="1" applyBorder="1" applyAlignment="1" applyProtection="1">
      <alignment horizontal="center" vertical="center" wrapText="1"/>
      <protection locked="0"/>
    </xf>
    <xf numFmtId="164" fontId="10" fillId="3" borderId="35" xfId="103" applyFont="1" applyFill="1" applyBorder="1" applyAlignment="1">
      <alignment horizontal="center" vertical="center"/>
    </xf>
    <xf numFmtId="164" fontId="10" fillId="3" borderId="37" xfId="103" applyFont="1" applyFill="1" applyBorder="1" applyAlignment="1">
      <alignment horizontal="center" vertical="center"/>
    </xf>
    <xf numFmtId="164" fontId="10" fillId="3" borderId="34" xfId="103" applyFont="1" applyFill="1" applyBorder="1" applyAlignment="1">
      <alignment horizontal="center" vertical="center"/>
    </xf>
    <xf numFmtId="164" fontId="12" fillId="3" borderId="38" xfId="103" applyFont="1" applyFill="1" applyBorder="1" applyAlignment="1">
      <alignment horizontal="center" vertical="center"/>
    </xf>
    <xf numFmtId="164" fontId="12" fillId="3" borderId="39" xfId="103" applyFont="1" applyFill="1" applyBorder="1" applyAlignment="1">
      <alignment horizontal="center" vertical="center"/>
    </xf>
    <xf numFmtId="164" fontId="10" fillId="2" borderId="76" xfId="103" applyFont="1" applyFill="1" applyBorder="1" applyAlignment="1">
      <alignment horizontal="center"/>
    </xf>
    <xf numFmtId="164" fontId="10" fillId="2" borderId="77" xfId="103" applyFont="1" applyFill="1" applyBorder="1" applyAlignment="1">
      <alignment horizontal="center"/>
    </xf>
    <xf numFmtId="164" fontId="10" fillId="2" borderId="78" xfId="103" applyFont="1" applyFill="1" applyBorder="1" applyAlignment="1">
      <alignment horizontal="center"/>
    </xf>
    <xf numFmtId="164" fontId="10" fillId="3" borderId="13" xfId="103" applyFont="1" applyFill="1" applyBorder="1" applyAlignment="1" applyProtection="1">
      <alignment horizontal="left" vertical="center" wrapText="1"/>
      <protection locked="0"/>
    </xf>
    <xf numFmtId="164" fontId="10" fillId="3" borderId="14" xfId="103" applyFont="1" applyFill="1" applyBorder="1" applyAlignment="1" applyProtection="1">
      <alignment horizontal="left" vertical="center" wrapText="1"/>
      <protection locked="0"/>
    </xf>
    <xf numFmtId="3" fontId="13" fillId="4" borderId="14" xfId="103" applyNumberFormat="1" applyFont="1" applyFill="1" applyBorder="1" applyAlignment="1" applyProtection="1">
      <alignment horizontal="center" vertical="center" wrapText="1"/>
      <protection locked="0"/>
    </xf>
    <xf numFmtId="3" fontId="13" fillId="4" borderId="17" xfId="103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103" applyNumberFormat="1" applyFont="1" applyFill="1" applyBorder="1" applyAlignment="1">
      <alignment horizontal="center"/>
    </xf>
    <xf numFmtId="0" fontId="9" fillId="0" borderId="17" xfId="103" applyNumberFormat="1" applyFont="1" applyFill="1" applyBorder="1" applyAlignment="1">
      <alignment horizontal="center"/>
    </xf>
    <xf numFmtId="164" fontId="9" fillId="0" borderId="48" xfId="103" applyFont="1" applyFill="1" applyBorder="1" applyAlignment="1">
      <alignment horizontal="center"/>
    </xf>
    <xf numFmtId="164" fontId="9" fillId="0" borderId="49" xfId="103" applyFont="1" applyFill="1" applyBorder="1" applyAlignment="1">
      <alignment horizontal="center"/>
    </xf>
    <xf numFmtId="164" fontId="9" fillId="0" borderId="21" xfId="103" applyFont="1" applyFill="1" applyBorder="1" applyAlignment="1">
      <alignment horizontal="center"/>
    </xf>
    <xf numFmtId="0" fontId="9" fillId="0" borderId="22" xfId="103" applyNumberFormat="1" applyFont="1" applyFill="1" applyBorder="1" applyAlignment="1">
      <alignment horizontal="center"/>
    </xf>
    <xf numFmtId="0" fontId="12" fillId="3" borderId="44" xfId="103" applyNumberFormat="1" applyFont="1" applyFill="1" applyBorder="1" applyAlignment="1">
      <alignment horizontal="center" vertical="center"/>
    </xf>
    <xf numFmtId="1" fontId="12" fillId="3" borderId="26" xfId="103" applyNumberFormat="1" applyFont="1" applyFill="1" applyBorder="1" applyAlignment="1" applyProtection="1">
      <alignment horizontal="center" vertical="center" wrapText="1"/>
      <protection locked="0"/>
    </xf>
    <xf numFmtId="1" fontId="12" fillId="3" borderId="70" xfId="103" applyNumberFormat="1" applyFont="1" applyFill="1" applyBorder="1" applyAlignment="1" applyProtection="1">
      <alignment horizontal="center" vertical="center" wrapText="1"/>
      <protection locked="0"/>
    </xf>
    <xf numFmtId="164" fontId="9" fillId="0" borderId="45" xfId="103" applyFont="1" applyFill="1" applyBorder="1" applyAlignment="1">
      <alignment horizontal="center"/>
    </xf>
    <xf numFmtId="164" fontId="9" fillId="0" borderId="46" xfId="103" applyFont="1" applyFill="1" applyBorder="1" applyAlignment="1">
      <alignment horizontal="center"/>
    </xf>
    <xf numFmtId="164" fontId="9" fillId="0" borderId="47" xfId="103" applyFont="1" applyFill="1" applyBorder="1" applyAlignment="1">
      <alignment horizontal="center"/>
    </xf>
    <xf numFmtId="0" fontId="9" fillId="0" borderId="56" xfId="103" applyNumberFormat="1" applyFont="1" applyBorder="1" applyAlignment="1">
      <alignment horizontal="center"/>
    </xf>
    <xf numFmtId="0" fontId="9" fillId="0" borderId="57" xfId="103" applyNumberFormat="1" applyFont="1" applyBorder="1" applyAlignment="1">
      <alignment horizontal="center"/>
    </xf>
    <xf numFmtId="0" fontId="9" fillId="4" borderId="37" xfId="103" applyNumberFormat="1" applyFont="1" applyFill="1" applyBorder="1" applyAlignment="1">
      <alignment horizontal="center"/>
    </xf>
    <xf numFmtId="0" fontId="9" fillId="4" borderId="58" xfId="103" applyNumberFormat="1" applyFont="1" applyFill="1" applyBorder="1" applyAlignment="1">
      <alignment horizontal="center"/>
    </xf>
    <xf numFmtId="164" fontId="9" fillId="0" borderId="0" xfId="103" applyFont="1" applyAlignment="1">
      <alignment horizontal="center"/>
    </xf>
    <xf numFmtId="164" fontId="9" fillId="0" borderId="50" xfId="103" applyFont="1" applyFill="1" applyBorder="1" applyAlignment="1">
      <alignment horizontal="center"/>
    </xf>
    <xf numFmtId="164" fontId="9" fillId="0" borderId="51" xfId="103" applyFont="1" applyFill="1" applyBorder="1" applyAlignment="1">
      <alignment horizontal="center"/>
    </xf>
    <xf numFmtId="164" fontId="9" fillId="0" borderId="52" xfId="103" applyFont="1" applyFill="1" applyBorder="1" applyAlignment="1">
      <alignment horizontal="center"/>
    </xf>
    <xf numFmtId="164" fontId="9" fillId="0" borderId="53" xfId="103" applyFont="1" applyFill="1" applyBorder="1" applyAlignment="1">
      <alignment horizontal="center"/>
    </xf>
    <xf numFmtId="0" fontId="9" fillId="0" borderId="24" xfId="103" applyNumberFormat="1" applyFont="1" applyFill="1" applyBorder="1" applyAlignment="1">
      <alignment horizontal="center"/>
    </xf>
    <xf numFmtId="0" fontId="9" fillId="0" borderId="25" xfId="103" applyNumberFormat="1" applyFont="1" applyFill="1" applyBorder="1" applyAlignment="1">
      <alignment horizontal="center"/>
    </xf>
    <xf numFmtId="164" fontId="9" fillId="0" borderId="56" xfId="103" applyFont="1" applyBorder="1" applyAlignment="1">
      <alignment horizontal="center"/>
    </xf>
    <xf numFmtId="164" fontId="9" fillId="0" borderId="57" xfId="103" applyFont="1" applyBorder="1" applyAlignment="1">
      <alignment horizontal="center"/>
    </xf>
    <xf numFmtId="164" fontId="0" fillId="0" borderId="101" xfId="0" applyBorder="1" applyAlignment="1">
      <alignment horizontal="center" vertical="center" wrapText="1"/>
    </xf>
    <xf numFmtId="164" fontId="0" fillId="0" borderId="74" xfId="0" applyBorder="1" applyAlignment="1">
      <alignment horizontal="center" vertical="center" wrapText="1"/>
    </xf>
    <xf numFmtId="164" fontId="0" fillId="0" borderId="75" xfId="0" applyBorder="1" applyAlignment="1">
      <alignment horizontal="center" vertical="center" wrapText="1"/>
    </xf>
    <xf numFmtId="164" fontId="0" fillId="0" borderId="8" xfId="0" applyBorder="1" applyAlignment="1">
      <alignment horizontal="center" vertical="center" wrapText="1"/>
    </xf>
    <xf numFmtId="164" fontId="0" fillId="0" borderId="55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164" fontId="0" fillId="0" borderId="93" xfId="0" applyBorder="1" applyAlignment="1">
      <alignment horizontal="center" vertical="center" wrapText="1"/>
    </xf>
    <xf numFmtId="164" fontId="0" fillId="0" borderId="111" xfId="0" applyBorder="1" applyAlignment="1">
      <alignment horizontal="center" vertical="center" wrapText="1"/>
    </xf>
    <xf numFmtId="164" fontId="0" fillId="0" borderId="113" xfId="0" applyBorder="1" applyAlignment="1">
      <alignment horizontal="center" vertical="center" wrapText="1"/>
    </xf>
    <xf numFmtId="168" fontId="0" fillId="0" borderId="93" xfId="0" applyNumberFormat="1" applyBorder="1" applyAlignment="1">
      <alignment horizontal="center" vertical="center"/>
    </xf>
    <xf numFmtId="168" fontId="0" fillId="0" borderId="111" xfId="0" applyNumberFormat="1" applyBorder="1" applyAlignment="1">
      <alignment horizontal="center" vertical="center"/>
    </xf>
    <xf numFmtId="168" fontId="0" fillId="0" borderId="113" xfId="0" applyNumberFormat="1" applyBorder="1" applyAlignment="1">
      <alignment horizontal="center" vertical="center"/>
    </xf>
    <xf numFmtId="168" fontId="0" fillId="0" borderId="102" xfId="0" applyNumberFormat="1" applyBorder="1" applyAlignment="1">
      <alignment horizontal="center" vertical="center"/>
    </xf>
    <xf numFmtId="164" fontId="0" fillId="0" borderId="102" xfId="0" applyBorder="1" applyAlignment="1">
      <alignment horizontal="left" vertical="center" wrapText="1"/>
    </xf>
    <xf numFmtId="164" fontId="0" fillId="0" borderId="111" xfId="0" applyBorder="1" applyAlignment="1">
      <alignment horizontal="left" vertical="center" wrapText="1"/>
    </xf>
    <xf numFmtId="164" fontId="0" fillId="0" borderId="113" xfId="0" applyBorder="1" applyAlignment="1">
      <alignment horizontal="left" vertical="center" wrapText="1"/>
    </xf>
    <xf numFmtId="164" fontId="0" fillId="0" borderId="93" xfId="0" applyBorder="1" applyAlignment="1">
      <alignment horizontal="left" vertical="center" wrapText="1"/>
    </xf>
    <xf numFmtId="164" fontId="23" fillId="0" borderId="7" xfId="0" applyFont="1" applyBorder="1" applyAlignment="1">
      <alignment horizontal="center" vertical="center"/>
    </xf>
    <xf numFmtId="164" fontId="23" fillId="0" borderId="101" xfId="0" applyFont="1" applyBorder="1" applyAlignment="1">
      <alignment horizontal="center" vertical="center"/>
    </xf>
    <xf numFmtId="164" fontId="0" fillId="0" borderId="102" xfId="0" applyBorder="1" applyAlignment="1">
      <alignment horizontal="center" vertical="center" wrapText="1"/>
    </xf>
    <xf numFmtId="164" fontId="0" fillId="0" borderId="108" xfId="0" applyBorder="1" applyAlignment="1">
      <alignment horizontal="center" vertical="center" wrapText="1"/>
    </xf>
    <xf numFmtId="0" fontId="0" fillId="0" borderId="105" xfId="0" applyNumberFormat="1" applyBorder="1" applyAlignment="1">
      <alignment horizontal="center" vertical="center"/>
    </xf>
    <xf numFmtId="0" fontId="0" fillId="0" borderId="112" xfId="0" applyNumberFormat="1" applyBorder="1" applyAlignment="1">
      <alignment horizontal="center" vertical="center"/>
    </xf>
    <xf numFmtId="0" fontId="0" fillId="0" borderId="109" xfId="0" applyNumberFormat="1" applyBorder="1" applyAlignment="1">
      <alignment horizontal="center" vertical="center"/>
    </xf>
    <xf numFmtId="0" fontId="0" fillId="0" borderId="101" xfId="0" applyNumberFormat="1" applyBorder="1" applyAlignment="1">
      <alignment horizontal="center" vertical="center"/>
    </xf>
    <xf numFmtId="0" fontId="0" fillId="0" borderId="74" xfId="0" applyNumberFormat="1" applyBorder="1" applyAlignment="1">
      <alignment horizontal="center" vertical="center"/>
    </xf>
    <xf numFmtId="0" fontId="0" fillId="0" borderId="105" xfId="0" applyNumberFormat="1" applyBorder="1" applyAlignment="1">
      <alignment horizontal="center" vertical="center" wrapText="1"/>
    </xf>
    <xf numFmtId="0" fontId="0" fillId="0" borderId="112" xfId="0" applyNumberFormat="1" applyBorder="1" applyAlignment="1">
      <alignment horizontal="center" vertical="center" wrapText="1"/>
    </xf>
    <xf numFmtId="0" fontId="0" fillId="0" borderId="114" xfId="0" applyNumberFormat="1" applyBorder="1" applyAlignment="1">
      <alignment horizontal="center" vertical="center"/>
    </xf>
    <xf numFmtId="164" fontId="0" fillId="0" borderId="93" xfId="0" applyBorder="1" applyAlignment="1">
      <alignment vertical="center" wrapText="1"/>
    </xf>
    <xf numFmtId="164" fontId="0" fillId="0" borderId="111" xfId="0" applyBorder="1" applyAlignment="1">
      <alignment vertical="center" wrapText="1"/>
    </xf>
    <xf numFmtId="164" fontId="0" fillId="0" borderId="113" xfId="0" applyBorder="1" applyAlignment="1">
      <alignment vertical="center" wrapText="1"/>
    </xf>
    <xf numFmtId="168" fontId="0" fillId="0" borderId="108" xfId="0" applyNumberFormat="1" applyBorder="1" applyAlignment="1">
      <alignment horizontal="center" vertical="center"/>
    </xf>
    <xf numFmtId="164" fontId="0" fillId="0" borderId="108" xfId="0" applyBorder="1" applyAlignment="1">
      <alignment horizontal="left" vertical="center" wrapText="1"/>
    </xf>
    <xf numFmtId="168" fontId="0" fillId="0" borderId="63" xfId="0" applyNumberFormat="1" applyBorder="1" applyAlignment="1">
      <alignment horizontal="center" vertical="center"/>
    </xf>
    <xf numFmtId="164" fontId="0" fillId="0" borderId="102" xfId="0" applyBorder="1" applyAlignment="1">
      <alignment vertical="center" wrapText="1"/>
    </xf>
    <xf numFmtId="168" fontId="0" fillId="0" borderId="63" xfId="0" applyNumberFormat="1" applyBorder="1" applyAlignment="1">
      <alignment horizontal="center" vertical="center" wrapText="1"/>
    </xf>
    <xf numFmtId="164" fontId="0" fillId="0" borderId="63" xfId="0" applyBorder="1" applyAlignment="1">
      <alignment horizontal="left" vertical="center" wrapText="1"/>
    </xf>
  </cellXfs>
  <cellStyles count="113"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Euro" xfId="3"/>
    <cellStyle name="Migliaia" xfId="104" builtinId="3"/>
    <cellStyle name="Migliaia [0] 2" xfId="4"/>
    <cellStyle name="Normale" xfId="0" builtinId="0"/>
    <cellStyle name="Normale 2" xfId="1"/>
    <cellStyle name="Normale 2 2" xfId="109"/>
    <cellStyle name="Normale 3" xfId="2"/>
    <cellStyle name="Normale 4" xfId="5"/>
    <cellStyle name="Normale 5" xfId="103"/>
    <cellStyle name="Normale 5 2" xfId="106"/>
    <cellStyle name="Normale 5 2 2" xfId="108"/>
    <cellStyle name="Normale 5 2 3" xfId="110"/>
    <cellStyle name="Normale 5 3" xfId="107"/>
    <cellStyle name="Normale 6" xfId="105"/>
    <cellStyle name="Normale 7" xfId="111"/>
    <cellStyle name="Valuta 2" xfId="112"/>
    <cellStyle name="Währung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Piano%20Indicatori%20di%20performance%202019%20-%20Baron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Generale"/>
      <sheetName val="Organizzazione"/>
      <sheetName val="Economico Patrimoniale"/>
    </sheetNames>
    <sheetDataSet>
      <sheetData sheetId="0" refreshError="1"/>
      <sheetData sheetId="1" refreshError="1">
        <row r="8">
          <cell r="E8">
            <v>5</v>
          </cell>
          <cell r="G8">
            <v>5</v>
          </cell>
          <cell r="I8">
            <v>5</v>
          </cell>
        </row>
      </sheetData>
      <sheetData sheetId="2" refreshError="1">
        <row r="19">
          <cell r="E19">
            <v>670884.91</v>
          </cell>
          <cell r="I19">
            <v>703338.88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zoomScaleSheetLayoutView="100" workbookViewId="0">
      <selection activeCell="J51" sqref="J51"/>
    </sheetView>
  </sheetViews>
  <sheetFormatPr defaultRowHeight="12.95" customHeight="1" x14ac:dyDescent="0.25"/>
  <cols>
    <col min="1" max="1" width="5.140625" customWidth="1"/>
    <col min="2" max="2" width="43.5703125" customWidth="1"/>
    <col min="3" max="3" width="12.85546875" customWidth="1"/>
    <col min="4" max="4" width="64.28515625" customWidth="1"/>
    <col min="5" max="5" width="42.42578125" style="53" customWidth="1"/>
    <col min="6" max="7" width="9.140625" style="52" hidden="1" customWidth="1"/>
    <col min="8" max="258" width="9.140625" style="52"/>
    <col min="259" max="259" width="4" style="52" bestFit="1" customWidth="1"/>
    <col min="260" max="260" width="89.140625" style="52" bestFit="1" customWidth="1"/>
    <col min="261" max="261" width="42.42578125" style="52" customWidth="1"/>
    <col min="262" max="514" width="9.140625" style="52"/>
    <col min="515" max="515" width="4" style="52" bestFit="1" customWidth="1"/>
    <col min="516" max="516" width="89.140625" style="52" bestFit="1" customWidth="1"/>
    <col min="517" max="517" width="42.42578125" style="52" customWidth="1"/>
    <col min="518" max="770" width="9.140625" style="52"/>
    <col min="771" max="771" width="4" style="52" bestFit="1" customWidth="1"/>
    <col min="772" max="772" width="89.140625" style="52" bestFit="1" customWidth="1"/>
    <col min="773" max="773" width="42.42578125" style="52" customWidth="1"/>
    <col min="774" max="1026" width="9.140625" style="52"/>
    <col min="1027" max="1027" width="4" style="52" bestFit="1" customWidth="1"/>
    <col min="1028" max="1028" width="89.140625" style="52" bestFit="1" customWidth="1"/>
    <col min="1029" max="1029" width="42.42578125" style="52" customWidth="1"/>
    <col min="1030" max="1282" width="9.140625" style="52"/>
    <col min="1283" max="1283" width="4" style="52" bestFit="1" customWidth="1"/>
    <col min="1284" max="1284" width="89.140625" style="52" bestFit="1" customWidth="1"/>
    <col min="1285" max="1285" width="42.42578125" style="52" customWidth="1"/>
    <col min="1286" max="1538" width="9.140625" style="52"/>
    <col min="1539" max="1539" width="4" style="52" bestFit="1" customWidth="1"/>
    <col min="1540" max="1540" width="89.140625" style="52" bestFit="1" customWidth="1"/>
    <col min="1541" max="1541" width="42.42578125" style="52" customWidth="1"/>
    <col min="1542" max="1794" width="9.140625" style="52"/>
    <col min="1795" max="1795" width="4" style="52" bestFit="1" customWidth="1"/>
    <col min="1796" max="1796" width="89.140625" style="52" bestFit="1" customWidth="1"/>
    <col min="1797" max="1797" width="42.42578125" style="52" customWidth="1"/>
    <col min="1798" max="2050" width="9.140625" style="52"/>
    <col min="2051" max="2051" width="4" style="52" bestFit="1" customWidth="1"/>
    <col min="2052" max="2052" width="89.140625" style="52" bestFit="1" customWidth="1"/>
    <col min="2053" max="2053" width="42.42578125" style="52" customWidth="1"/>
    <col min="2054" max="2306" width="9.140625" style="52"/>
    <col min="2307" max="2307" width="4" style="52" bestFit="1" customWidth="1"/>
    <col min="2308" max="2308" width="89.140625" style="52" bestFit="1" customWidth="1"/>
    <col min="2309" max="2309" width="42.42578125" style="52" customWidth="1"/>
    <col min="2310" max="2562" width="9.140625" style="52"/>
    <col min="2563" max="2563" width="4" style="52" bestFit="1" customWidth="1"/>
    <col min="2564" max="2564" width="89.140625" style="52" bestFit="1" customWidth="1"/>
    <col min="2565" max="2565" width="42.42578125" style="52" customWidth="1"/>
    <col min="2566" max="2818" width="9.140625" style="52"/>
    <col min="2819" max="2819" width="4" style="52" bestFit="1" customWidth="1"/>
    <col min="2820" max="2820" width="89.140625" style="52" bestFit="1" customWidth="1"/>
    <col min="2821" max="2821" width="42.42578125" style="52" customWidth="1"/>
    <col min="2822" max="3074" width="9.140625" style="52"/>
    <col min="3075" max="3075" width="4" style="52" bestFit="1" customWidth="1"/>
    <col min="3076" max="3076" width="89.140625" style="52" bestFit="1" customWidth="1"/>
    <col min="3077" max="3077" width="42.42578125" style="52" customWidth="1"/>
    <col min="3078" max="3330" width="9.140625" style="52"/>
    <col min="3331" max="3331" width="4" style="52" bestFit="1" customWidth="1"/>
    <col min="3332" max="3332" width="89.140625" style="52" bestFit="1" customWidth="1"/>
    <col min="3333" max="3333" width="42.42578125" style="52" customWidth="1"/>
    <col min="3334" max="3586" width="9.140625" style="52"/>
    <col min="3587" max="3587" width="4" style="52" bestFit="1" customWidth="1"/>
    <col min="3588" max="3588" width="89.140625" style="52" bestFit="1" customWidth="1"/>
    <col min="3589" max="3589" width="42.42578125" style="52" customWidth="1"/>
    <col min="3590" max="3842" width="9.140625" style="52"/>
    <col min="3843" max="3843" width="4" style="52" bestFit="1" customWidth="1"/>
    <col min="3844" max="3844" width="89.140625" style="52" bestFit="1" customWidth="1"/>
    <col min="3845" max="3845" width="42.42578125" style="52" customWidth="1"/>
    <col min="3846" max="4098" width="9.140625" style="52"/>
    <col min="4099" max="4099" width="4" style="52" bestFit="1" customWidth="1"/>
    <col min="4100" max="4100" width="89.140625" style="52" bestFit="1" customWidth="1"/>
    <col min="4101" max="4101" width="42.42578125" style="52" customWidth="1"/>
    <col min="4102" max="4354" width="9.140625" style="52"/>
    <col min="4355" max="4355" width="4" style="52" bestFit="1" customWidth="1"/>
    <col min="4356" max="4356" width="89.140625" style="52" bestFit="1" customWidth="1"/>
    <col min="4357" max="4357" width="42.42578125" style="52" customWidth="1"/>
    <col min="4358" max="4610" width="9.140625" style="52"/>
    <col min="4611" max="4611" width="4" style="52" bestFit="1" customWidth="1"/>
    <col min="4612" max="4612" width="89.140625" style="52" bestFit="1" customWidth="1"/>
    <col min="4613" max="4613" width="42.42578125" style="52" customWidth="1"/>
    <col min="4614" max="4866" width="9.140625" style="52"/>
    <col min="4867" max="4867" width="4" style="52" bestFit="1" customWidth="1"/>
    <col min="4868" max="4868" width="89.140625" style="52" bestFit="1" customWidth="1"/>
    <col min="4869" max="4869" width="42.42578125" style="52" customWidth="1"/>
    <col min="4870" max="5122" width="9.140625" style="52"/>
    <col min="5123" max="5123" width="4" style="52" bestFit="1" customWidth="1"/>
    <col min="5124" max="5124" width="89.140625" style="52" bestFit="1" customWidth="1"/>
    <col min="5125" max="5125" width="42.42578125" style="52" customWidth="1"/>
    <col min="5126" max="5378" width="9.140625" style="52"/>
    <col min="5379" max="5379" width="4" style="52" bestFit="1" customWidth="1"/>
    <col min="5380" max="5380" width="89.140625" style="52" bestFit="1" customWidth="1"/>
    <col min="5381" max="5381" width="42.42578125" style="52" customWidth="1"/>
    <col min="5382" max="5634" width="9.140625" style="52"/>
    <col min="5635" max="5635" width="4" style="52" bestFit="1" customWidth="1"/>
    <col min="5636" max="5636" width="89.140625" style="52" bestFit="1" customWidth="1"/>
    <col min="5637" max="5637" width="42.42578125" style="52" customWidth="1"/>
    <col min="5638" max="5890" width="9.140625" style="52"/>
    <col min="5891" max="5891" width="4" style="52" bestFit="1" customWidth="1"/>
    <col min="5892" max="5892" width="89.140625" style="52" bestFit="1" customWidth="1"/>
    <col min="5893" max="5893" width="42.42578125" style="52" customWidth="1"/>
    <col min="5894" max="6146" width="9.140625" style="52"/>
    <col min="6147" max="6147" width="4" style="52" bestFit="1" customWidth="1"/>
    <col min="6148" max="6148" width="89.140625" style="52" bestFit="1" customWidth="1"/>
    <col min="6149" max="6149" width="42.42578125" style="52" customWidth="1"/>
    <col min="6150" max="6402" width="9.140625" style="52"/>
    <col min="6403" max="6403" width="4" style="52" bestFit="1" customWidth="1"/>
    <col min="6404" max="6404" width="89.140625" style="52" bestFit="1" customWidth="1"/>
    <col min="6405" max="6405" width="42.42578125" style="52" customWidth="1"/>
    <col min="6406" max="6658" width="9.140625" style="52"/>
    <col min="6659" max="6659" width="4" style="52" bestFit="1" customWidth="1"/>
    <col min="6660" max="6660" width="89.140625" style="52" bestFit="1" customWidth="1"/>
    <col min="6661" max="6661" width="42.42578125" style="52" customWidth="1"/>
    <col min="6662" max="6914" width="9.140625" style="52"/>
    <col min="6915" max="6915" width="4" style="52" bestFit="1" customWidth="1"/>
    <col min="6916" max="6916" width="89.140625" style="52" bestFit="1" customWidth="1"/>
    <col min="6917" max="6917" width="42.42578125" style="52" customWidth="1"/>
    <col min="6918" max="7170" width="9.140625" style="52"/>
    <col min="7171" max="7171" width="4" style="52" bestFit="1" customWidth="1"/>
    <col min="7172" max="7172" width="89.140625" style="52" bestFit="1" customWidth="1"/>
    <col min="7173" max="7173" width="42.42578125" style="52" customWidth="1"/>
    <col min="7174" max="7426" width="9.140625" style="52"/>
    <col min="7427" max="7427" width="4" style="52" bestFit="1" customWidth="1"/>
    <col min="7428" max="7428" width="89.140625" style="52" bestFit="1" customWidth="1"/>
    <col min="7429" max="7429" width="42.42578125" style="52" customWidth="1"/>
    <col min="7430" max="7682" width="9.140625" style="52"/>
    <col min="7683" max="7683" width="4" style="52" bestFit="1" customWidth="1"/>
    <col min="7684" max="7684" width="89.140625" style="52" bestFit="1" customWidth="1"/>
    <col min="7685" max="7685" width="42.42578125" style="52" customWidth="1"/>
    <col min="7686" max="7938" width="9.140625" style="52"/>
    <col min="7939" max="7939" width="4" style="52" bestFit="1" customWidth="1"/>
    <col min="7940" max="7940" width="89.140625" style="52" bestFit="1" customWidth="1"/>
    <col min="7941" max="7941" width="42.42578125" style="52" customWidth="1"/>
    <col min="7942" max="8194" width="9.140625" style="52"/>
    <col min="8195" max="8195" width="4" style="52" bestFit="1" customWidth="1"/>
    <col min="8196" max="8196" width="89.140625" style="52" bestFit="1" customWidth="1"/>
    <col min="8197" max="8197" width="42.42578125" style="52" customWidth="1"/>
    <col min="8198" max="8450" width="9.140625" style="52"/>
    <col min="8451" max="8451" width="4" style="52" bestFit="1" customWidth="1"/>
    <col min="8452" max="8452" width="89.140625" style="52" bestFit="1" customWidth="1"/>
    <col min="8453" max="8453" width="42.42578125" style="52" customWidth="1"/>
    <col min="8454" max="8706" width="9.140625" style="52"/>
    <col min="8707" max="8707" width="4" style="52" bestFit="1" customWidth="1"/>
    <col min="8708" max="8708" width="89.140625" style="52" bestFit="1" customWidth="1"/>
    <col min="8709" max="8709" width="42.42578125" style="52" customWidth="1"/>
    <col min="8710" max="8962" width="9.140625" style="52"/>
    <col min="8963" max="8963" width="4" style="52" bestFit="1" customWidth="1"/>
    <col min="8964" max="8964" width="89.140625" style="52" bestFit="1" customWidth="1"/>
    <col min="8965" max="8965" width="42.42578125" style="52" customWidth="1"/>
    <col min="8966" max="9218" width="9.140625" style="52"/>
    <col min="9219" max="9219" width="4" style="52" bestFit="1" customWidth="1"/>
    <col min="9220" max="9220" width="89.140625" style="52" bestFit="1" customWidth="1"/>
    <col min="9221" max="9221" width="42.42578125" style="52" customWidth="1"/>
    <col min="9222" max="9474" width="9.140625" style="52"/>
    <col min="9475" max="9475" width="4" style="52" bestFit="1" customWidth="1"/>
    <col min="9476" max="9476" width="89.140625" style="52" bestFit="1" customWidth="1"/>
    <col min="9477" max="9477" width="42.42578125" style="52" customWidth="1"/>
    <col min="9478" max="9730" width="9.140625" style="52"/>
    <col min="9731" max="9731" width="4" style="52" bestFit="1" customWidth="1"/>
    <col min="9732" max="9732" width="89.140625" style="52" bestFit="1" customWidth="1"/>
    <col min="9733" max="9733" width="42.42578125" style="52" customWidth="1"/>
    <col min="9734" max="9986" width="9.140625" style="52"/>
    <col min="9987" max="9987" width="4" style="52" bestFit="1" customWidth="1"/>
    <col min="9988" max="9988" width="89.140625" style="52" bestFit="1" customWidth="1"/>
    <col min="9989" max="9989" width="42.42578125" style="52" customWidth="1"/>
    <col min="9990" max="10242" width="9.140625" style="52"/>
    <col min="10243" max="10243" width="4" style="52" bestFit="1" customWidth="1"/>
    <col min="10244" max="10244" width="89.140625" style="52" bestFit="1" customWidth="1"/>
    <col min="10245" max="10245" width="42.42578125" style="52" customWidth="1"/>
    <col min="10246" max="10498" width="9.140625" style="52"/>
    <col min="10499" max="10499" width="4" style="52" bestFit="1" customWidth="1"/>
    <col min="10500" max="10500" width="89.140625" style="52" bestFit="1" customWidth="1"/>
    <col min="10501" max="10501" width="42.42578125" style="52" customWidth="1"/>
    <col min="10502" max="10754" width="9.140625" style="52"/>
    <col min="10755" max="10755" width="4" style="52" bestFit="1" customWidth="1"/>
    <col min="10756" max="10756" width="89.140625" style="52" bestFit="1" customWidth="1"/>
    <col min="10757" max="10757" width="42.42578125" style="52" customWidth="1"/>
    <col min="10758" max="11010" width="9.140625" style="52"/>
    <col min="11011" max="11011" width="4" style="52" bestFit="1" customWidth="1"/>
    <col min="11012" max="11012" width="89.140625" style="52" bestFit="1" customWidth="1"/>
    <col min="11013" max="11013" width="42.42578125" style="52" customWidth="1"/>
    <col min="11014" max="11266" width="9.140625" style="52"/>
    <col min="11267" max="11267" width="4" style="52" bestFit="1" customWidth="1"/>
    <col min="11268" max="11268" width="89.140625" style="52" bestFit="1" customWidth="1"/>
    <col min="11269" max="11269" width="42.42578125" style="52" customWidth="1"/>
    <col min="11270" max="11522" width="9.140625" style="52"/>
    <col min="11523" max="11523" width="4" style="52" bestFit="1" customWidth="1"/>
    <col min="11524" max="11524" width="89.140625" style="52" bestFit="1" customWidth="1"/>
    <col min="11525" max="11525" width="42.42578125" style="52" customWidth="1"/>
    <col min="11526" max="11778" width="9.140625" style="52"/>
    <col min="11779" max="11779" width="4" style="52" bestFit="1" customWidth="1"/>
    <col min="11780" max="11780" width="89.140625" style="52" bestFit="1" customWidth="1"/>
    <col min="11781" max="11781" width="42.42578125" style="52" customWidth="1"/>
    <col min="11782" max="12034" width="9.140625" style="52"/>
    <col min="12035" max="12035" width="4" style="52" bestFit="1" customWidth="1"/>
    <col min="12036" max="12036" width="89.140625" style="52" bestFit="1" customWidth="1"/>
    <col min="12037" max="12037" width="42.42578125" style="52" customWidth="1"/>
    <col min="12038" max="12290" width="9.140625" style="52"/>
    <col min="12291" max="12291" width="4" style="52" bestFit="1" customWidth="1"/>
    <col min="12292" max="12292" width="89.140625" style="52" bestFit="1" customWidth="1"/>
    <col min="12293" max="12293" width="42.42578125" style="52" customWidth="1"/>
    <col min="12294" max="12546" width="9.140625" style="52"/>
    <col min="12547" max="12547" width="4" style="52" bestFit="1" customWidth="1"/>
    <col min="12548" max="12548" width="89.140625" style="52" bestFit="1" customWidth="1"/>
    <col min="12549" max="12549" width="42.42578125" style="52" customWidth="1"/>
    <col min="12550" max="12802" width="9.140625" style="52"/>
    <col min="12803" max="12803" width="4" style="52" bestFit="1" customWidth="1"/>
    <col min="12804" max="12804" width="89.140625" style="52" bestFit="1" customWidth="1"/>
    <col min="12805" max="12805" width="42.42578125" style="52" customWidth="1"/>
    <col min="12806" max="13058" width="9.140625" style="52"/>
    <col min="13059" max="13059" width="4" style="52" bestFit="1" customWidth="1"/>
    <col min="13060" max="13060" width="89.140625" style="52" bestFit="1" customWidth="1"/>
    <col min="13061" max="13061" width="42.42578125" style="52" customWidth="1"/>
    <col min="13062" max="13314" width="9.140625" style="52"/>
    <col min="13315" max="13315" width="4" style="52" bestFit="1" customWidth="1"/>
    <col min="13316" max="13316" width="89.140625" style="52" bestFit="1" customWidth="1"/>
    <col min="13317" max="13317" width="42.42578125" style="52" customWidth="1"/>
    <col min="13318" max="13570" width="9.140625" style="52"/>
    <col min="13571" max="13571" width="4" style="52" bestFit="1" customWidth="1"/>
    <col min="13572" max="13572" width="89.140625" style="52" bestFit="1" customWidth="1"/>
    <col min="13573" max="13573" width="42.42578125" style="52" customWidth="1"/>
    <col min="13574" max="13826" width="9.140625" style="52"/>
    <col min="13827" max="13827" width="4" style="52" bestFit="1" customWidth="1"/>
    <col min="13828" max="13828" width="89.140625" style="52" bestFit="1" customWidth="1"/>
    <col min="13829" max="13829" width="42.42578125" style="52" customWidth="1"/>
    <col min="13830" max="14082" width="9.140625" style="52"/>
    <col min="14083" max="14083" width="4" style="52" bestFit="1" customWidth="1"/>
    <col min="14084" max="14084" width="89.140625" style="52" bestFit="1" customWidth="1"/>
    <col min="14085" max="14085" width="42.42578125" style="52" customWidth="1"/>
    <col min="14086" max="14338" width="9.140625" style="52"/>
    <col min="14339" max="14339" width="4" style="52" bestFit="1" customWidth="1"/>
    <col min="14340" max="14340" width="89.140625" style="52" bestFit="1" customWidth="1"/>
    <col min="14341" max="14341" width="42.42578125" style="52" customWidth="1"/>
    <col min="14342" max="14594" width="9.140625" style="52"/>
    <col min="14595" max="14595" width="4" style="52" bestFit="1" customWidth="1"/>
    <col min="14596" max="14596" width="89.140625" style="52" bestFit="1" customWidth="1"/>
    <col min="14597" max="14597" width="42.42578125" style="52" customWidth="1"/>
    <col min="14598" max="14850" width="9.140625" style="52"/>
    <col min="14851" max="14851" width="4" style="52" bestFit="1" customWidth="1"/>
    <col min="14852" max="14852" width="89.140625" style="52" bestFit="1" customWidth="1"/>
    <col min="14853" max="14853" width="42.42578125" style="52" customWidth="1"/>
    <col min="14854" max="15106" width="9.140625" style="52"/>
    <col min="15107" max="15107" width="4" style="52" bestFit="1" customWidth="1"/>
    <col min="15108" max="15108" width="89.140625" style="52" bestFit="1" customWidth="1"/>
    <col min="15109" max="15109" width="42.42578125" style="52" customWidth="1"/>
    <col min="15110" max="15362" width="9.140625" style="52"/>
    <col min="15363" max="15363" width="4" style="52" bestFit="1" customWidth="1"/>
    <col min="15364" max="15364" width="89.140625" style="52" bestFit="1" customWidth="1"/>
    <col min="15365" max="15365" width="42.42578125" style="52" customWidth="1"/>
    <col min="15366" max="15618" width="9.140625" style="52"/>
    <col min="15619" max="15619" width="4" style="52" bestFit="1" customWidth="1"/>
    <col min="15620" max="15620" width="89.140625" style="52" bestFit="1" customWidth="1"/>
    <col min="15621" max="15621" width="42.42578125" style="52" customWidth="1"/>
    <col min="15622" max="15874" width="9.140625" style="52"/>
    <col min="15875" max="15875" width="4" style="52" bestFit="1" customWidth="1"/>
    <col min="15876" max="15876" width="89.140625" style="52" bestFit="1" customWidth="1"/>
    <col min="15877" max="15877" width="42.42578125" style="52" customWidth="1"/>
    <col min="15878" max="16130" width="9.140625" style="52"/>
    <col min="16131" max="16131" width="4" style="52" bestFit="1" customWidth="1"/>
    <col min="16132" max="16132" width="89.140625" style="52" bestFit="1" customWidth="1"/>
    <col min="16133" max="16133" width="42.42578125" style="52" customWidth="1"/>
    <col min="16134" max="16384" width="9.140625" style="52"/>
  </cols>
  <sheetData>
    <row r="1" spans="1:5" s="51" customFormat="1" ht="29.25" customHeight="1" x14ac:dyDescent="0.25">
      <c r="A1" s="1" t="s">
        <v>278</v>
      </c>
      <c r="B1" s="1" t="s">
        <v>281</v>
      </c>
      <c r="C1" s="1" t="s">
        <v>53</v>
      </c>
      <c r="D1" s="1" t="s">
        <v>280</v>
      </c>
      <c r="E1" s="50" t="s">
        <v>279</v>
      </c>
    </row>
    <row r="2" spans="1:5" ht="15" customHeight="1" x14ac:dyDescent="0.25">
      <c r="A2" s="220">
        <v>1</v>
      </c>
      <c r="B2" t="s">
        <v>0</v>
      </c>
      <c r="C2" s="220">
        <v>1</v>
      </c>
      <c r="D2" t="s">
        <v>13</v>
      </c>
      <c r="E2" s="66"/>
    </row>
    <row r="3" spans="1:5" ht="18" customHeight="1" x14ac:dyDescent="0.25">
      <c r="A3" s="220"/>
      <c r="C3" s="220">
        <v>2</v>
      </c>
      <c r="D3" t="s">
        <v>14</v>
      </c>
      <c r="E3" s="66"/>
    </row>
    <row r="4" spans="1:5" ht="15" customHeight="1" x14ac:dyDescent="0.25">
      <c r="A4" s="220"/>
      <c r="C4" s="220">
        <v>3</v>
      </c>
      <c r="D4" t="s">
        <v>15</v>
      </c>
      <c r="E4" s="66"/>
    </row>
    <row r="5" spans="1:5" ht="15" customHeight="1" x14ac:dyDescent="0.25">
      <c r="A5" s="220"/>
      <c r="C5" s="220">
        <v>4</v>
      </c>
      <c r="D5" t="s">
        <v>16</v>
      </c>
      <c r="E5" s="66"/>
    </row>
    <row r="6" spans="1:5" ht="15" customHeight="1" x14ac:dyDescent="0.25">
      <c r="A6" s="220"/>
      <c r="C6" s="220">
        <v>5</v>
      </c>
      <c r="D6" t="s">
        <v>17</v>
      </c>
      <c r="E6" s="66"/>
    </row>
    <row r="7" spans="1:5" ht="15" customHeight="1" x14ac:dyDescent="0.25">
      <c r="A7" s="220"/>
      <c r="C7" s="220">
        <v>6</v>
      </c>
      <c r="D7" t="s">
        <v>18</v>
      </c>
      <c r="E7" s="66"/>
    </row>
    <row r="8" spans="1:5" ht="15" customHeight="1" x14ac:dyDescent="0.25">
      <c r="A8" s="220"/>
      <c r="C8" s="220">
        <v>7</v>
      </c>
      <c r="D8" t="s">
        <v>19</v>
      </c>
      <c r="E8" s="66"/>
    </row>
    <row r="9" spans="1:5" ht="12.75" customHeight="1" x14ac:dyDescent="0.25">
      <c r="A9" s="220"/>
      <c r="C9" s="220">
        <v>8</v>
      </c>
      <c r="D9" t="s">
        <v>20</v>
      </c>
      <c r="E9" s="66"/>
    </row>
    <row r="10" spans="1:5" ht="12.75" customHeight="1" x14ac:dyDescent="0.25">
      <c r="A10" s="220"/>
      <c r="B10" s="203"/>
      <c r="C10" s="220">
        <v>10</v>
      </c>
      <c r="D10" s="203" t="s">
        <v>318</v>
      </c>
      <c r="E10" s="66"/>
    </row>
    <row r="11" spans="1:5" ht="12.75" customHeight="1" x14ac:dyDescent="0.25">
      <c r="A11" s="220"/>
      <c r="C11" s="220">
        <v>11</v>
      </c>
      <c r="D11" t="s">
        <v>21</v>
      </c>
      <c r="E11" s="66"/>
    </row>
    <row r="12" spans="1:5" ht="12.95" customHeight="1" x14ac:dyDescent="0.25">
      <c r="A12" s="220">
        <v>3</v>
      </c>
      <c r="B12" t="s">
        <v>1</v>
      </c>
      <c r="C12" s="220">
        <v>1</v>
      </c>
      <c r="D12" t="s">
        <v>22</v>
      </c>
      <c r="E12" s="66"/>
    </row>
    <row r="13" spans="1:5" ht="12.95" customHeight="1" x14ac:dyDescent="0.25">
      <c r="A13" s="220"/>
      <c r="C13" s="220">
        <v>2</v>
      </c>
      <c r="D13" t="s">
        <v>23</v>
      </c>
      <c r="E13" s="66"/>
    </row>
    <row r="14" spans="1:5" ht="12.95" customHeight="1" x14ac:dyDescent="0.25">
      <c r="A14" s="220">
        <v>4</v>
      </c>
      <c r="B14" t="s">
        <v>2</v>
      </c>
      <c r="C14" s="220">
        <v>1</v>
      </c>
      <c r="D14" t="s">
        <v>24</v>
      </c>
      <c r="E14" s="66"/>
    </row>
    <row r="15" spans="1:5" ht="12.95" customHeight="1" x14ac:dyDescent="0.25">
      <c r="A15" s="220"/>
      <c r="C15" s="220">
        <v>2</v>
      </c>
      <c r="D15" t="s">
        <v>25</v>
      </c>
      <c r="E15" s="66"/>
    </row>
    <row r="16" spans="1:5" ht="12.95" customHeight="1" x14ac:dyDescent="0.25">
      <c r="A16" s="220"/>
      <c r="C16" s="220">
        <v>6</v>
      </c>
      <c r="D16" t="s">
        <v>26</v>
      </c>
      <c r="E16" s="66"/>
    </row>
    <row r="17" spans="1:5" ht="12.95" customHeight="1" x14ac:dyDescent="0.25">
      <c r="A17" s="220"/>
      <c r="B17" s="203"/>
      <c r="C17" s="220">
        <v>7</v>
      </c>
      <c r="D17" s="203" t="s">
        <v>319</v>
      </c>
      <c r="E17" s="66"/>
    </row>
    <row r="18" spans="1:5" ht="12.95" customHeight="1" x14ac:dyDescent="0.25">
      <c r="A18" s="220">
        <v>5</v>
      </c>
      <c r="B18" t="s">
        <v>3</v>
      </c>
      <c r="C18" s="220">
        <v>1</v>
      </c>
      <c r="D18" t="s">
        <v>27</v>
      </c>
      <c r="E18" s="66"/>
    </row>
    <row r="19" spans="1:5" ht="12.95" customHeight="1" x14ac:dyDescent="0.25">
      <c r="A19" s="220"/>
      <c r="C19" s="220">
        <v>2</v>
      </c>
      <c r="D19" t="s">
        <v>28</v>
      </c>
      <c r="E19" s="66"/>
    </row>
    <row r="20" spans="1:5" ht="12.95" customHeight="1" x14ac:dyDescent="0.25">
      <c r="A20" s="220">
        <v>6</v>
      </c>
      <c r="B20" t="s">
        <v>4</v>
      </c>
      <c r="C20" s="220">
        <v>1</v>
      </c>
      <c r="D20" t="s">
        <v>29</v>
      </c>
      <c r="E20" s="66"/>
    </row>
    <row r="21" spans="1:5" ht="12.95" customHeight="1" x14ac:dyDescent="0.25">
      <c r="A21" s="220"/>
      <c r="C21" s="220">
        <v>2</v>
      </c>
      <c r="D21" t="s">
        <v>30</v>
      </c>
      <c r="E21" s="66"/>
    </row>
    <row r="22" spans="1:5" ht="12.95" customHeight="1" x14ac:dyDescent="0.25">
      <c r="A22" s="220">
        <v>7</v>
      </c>
      <c r="B22" s="203" t="s">
        <v>320</v>
      </c>
      <c r="C22" s="220">
        <v>1</v>
      </c>
      <c r="D22" s="203" t="s">
        <v>321</v>
      </c>
      <c r="E22" s="66"/>
    </row>
    <row r="23" spans="1:5" ht="12.95" customHeight="1" x14ac:dyDescent="0.25">
      <c r="A23" s="220">
        <v>8</v>
      </c>
      <c r="B23" t="s">
        <v>5</v>
      </c>
      <c r="C23" s="220">
        <v>1</v>
      </c>
      <c r="D23" t="s">
        <v>31</v>
      </c>
      <c r="E23" s="66"/>
    </row>
    <row r="24" spans="1:5" ht="12.95" customHeight="1" x14ac:dyDescent="0.25">
      <c r="A24" s="220"/>
      <c r="C24" s="220">
        <v>2</v>
      </c>
      <c r="D24" s="2" t="s">
        <v>32</v>
      </c>
      <c r="E24" s="66"/>
    </row>
    <row r="25" spans="1:5" ht="12.95" customHeight="1" x14ac:dyDescent="0.25">
      <c r="A25" s="220">
        <v>9</v>
      </c>
      <c r="B25" t="s">
        <v>6</v>
      </c>
      <c r="C25" s="220">
        <v>1</v>
      </c>
      <c r="D25" t="s">
        <v>33</v>
      </c>
      <c r="E25" s="66"/>
    </row>
    <row r="26" spans="1:5" ht="12.95" customHeight="1" x14ac:dyDescent="0.25">
      <c r="A26" s="220"/>
      <c r="C26" s="220">
        <v>2</v>
      </c>
      <c r="D26" t="s">
        <v>34</v>
      </c>
      <c r="E26" s="66"/>
    </row>
    <row r="27" spans="1:5" ht="12.95" customHeight="1" x14ac:dyDescent="0.25">
      <c r="A27" s="220"/>
      <c r="C27" s="220">
        <v>3</v>
      </c>
      <c r="D27" t="s">
        <v>35</v>
      </c>
      <c r="E27" s="66"/>
    </row>
    <row r="28" spans="1:5" ht="12.95" customHeight="1" x14ac:dyDescent="0.25">
      <c r="A28" s="220"/>
      <c r="C28" s="220">
        <v>7</v>
      </c>
      <c r="D28" t="s">
        <v>36</v>
      </c>
      <c r="E28" s="66"/>
    </row>
    <row r="29" spans="1:5" ht="12.95" customHeight="1" x14ac:dyDescent="0.25">
      <c r="A29" s="220"/>
      <c r="C29" s="220">
        <v>8</v>
      </c>
      <c r="D29" t="s">
        <v>37</v>
      </c>
      <c r="E29" s="66"/>
    </row>
    <row r="30" spans="1:5" ht="12.95" customHeight="1" x14ac:dyDescent="0.25">
      <c r="A30" s="220">
        <v>10</v>
      </c>
      <c r="B30" t="s">
        <v>7</v>
      </c>
      <c r="C30" s="220">
        <v>2</v>
      </c>
      <c r="D30" t="s">
        <v>38</v>
      </c>
      <c r="E30" s="66"/>
    </row>
    <row r="31" spans="1:5" ht="12.95" customHeight="1" x14ac:dyDescent="0.25">
      <c r="A31" s="220"/>
      <c r="C31" s="220">
        <v>5</v>
      </c>
      <c r="D31" t="s">
        <v>39</v>
      </c>
      <c r="E31" s="66"/>
    </row>
    <row r="32" spans="1:5" ht="12.95" customHeight="1" x14ac:dyDescent="0.25">
      <c r="A32" s="220">
        <v>11</v>
      </c>
      <c r="B32" s="203" t="s">
        <v>302</v>
      </c>
      <c r="C32" s="220">
        <v>1</v>
      </c>
      <c r="D32" s="203" t="s">
        <v>322</v>
      </c>
      <c r="E32" s="66"/>
    </row>
    <row r="33" spans="1:5" ht="12.95" customHeight="1" x14ac:dyDescent="0.25">
      <c r="A33" s="220"/>
      <c r="B33" s="203"/>
      <c r="C33" s="220">
        <v>2</v>
      </c>
      <c r="D33" s="203" t="s">
        <v>323</v>
      </c>
      <c r="E33" s="66"/>
    </row>
    <row r="34" spans="1:5" ht="12.95" customHeight="1" x14ac:dyDescent="0.25">
      <c r="A34" s="220">
        <v>12</v>
      </c>
      <c r="B34" t="s">
        <v>8</v>
      </c>
      <c r="C34" s="220">
        <v>1</v>
      </c>
      <c r="D34" t="s">
        <v>40</v>
      </c>
      <c r="E34" s="66"/>
    </row>
    <row r="35" spans="1:5" ht="12.95" customHeight="1" x14ac:dyDescent="0.25">
      <c r="A35" s="220"/>
      <c r="C35" s="220">
        <v>2</v>
      </c>
      <c r="D35" t="s">
        <v>41</v>
      </c>
      <c r="E35" s="66"/>
    </row>
    <row r="36" spans="1:5" ht="12.95" customHeight="1" x14ac:dyDescent="0.25">
      <c r="A36" s="220"/>
      <c r="C36" s="220">
        <v>3</v>
      </c>
      <c r="D36" t="s">
        <v>42</v>
      </c>
      <c r="E36" s="66"/>
    </row>
    <row r="37" spans="1:5" ht="12.95" customHeight="1" x14ac:dyDescent="0.25">
      <c r="A37" s="220"/>
      <c r="C37" s="220">
        <v>4</v>
      </c>
      <c r="D37" t="s">
        <v>43</v>
      </c>
      <c r="E37" s="66"/>
    </row>
    <row r="38" spans="1:5" ht="12.95" customHeight="1" x14ac:dyDescent="0.25">
      <c r="A38" s="220"/>
      <c r="B38" s="203"/>
      <c r="C38" s="220">
        <v>5</v>
      </c>
      <c r="D38" s="203" t="s">
        <v>304</v>
      </c>
      <c r="E38" s="66"/>
    </row>
    <row r="39" spans="1:5" ht="12.95" customHeight="1" x14ac:dyDescent="0.25">
      <c r="A39" s="220"/>
      <c r="C39" s="220">
        <v>6</v>
      </c>
      <c r="D39" t="s">
        <v>44</v>
      </c>
      <c r="E39" s="66"/>
    </row>
    <row r="40" spans="1:5" ht="12.95" customHeight="1" x14ac:dyDescent="0.25">
      <c r="A40" s="220"/>
      <c r="C40" s="220">
        <v>7</v>
      </c>
      <c r="D40" s="2" t="s">
        <v>45</v>
      </c>
      <c r="E40" s="66"/>
    </row>
    <row r="41" spans="1:5" ht="12.95" customHeight="1" x14ac:dyDescent="0.25">
      <c r="A41" s="220"/>
      <c r="C41" s="220">
        <v>8</v>
      </c>
      <c r="D41" t="s">
        <v>46</v>
      </c>
      <c r="E41" s="66"/>
    </row>
    <row r="42" spans="1:5" ht="12.95" customHeight="1" x14ac:dyDescent="0.25">
      <c r="A42" s="220"/>
      <c r="C42" s="220">
        <v>9</v>
      </c>
      <c r="D42" t="s">
        <v>47</v>
      </c>
      <c r="E42" s="66"/>
    </row>
    <row r="43" spans="1:5" ht="12.95" customHeight="1" x14ac:dyDescent="0.25">
      <c r="A43" s="220">
        <v>13</v>
      </c>
      <c r="B43" t="s">
        <v>285</v>
      </c>
      <c r="C43" s="220">
        <v>7</v>
      </c>
      <c r="D43" t="s">
        <v>286</v>
      </c>
      <c r="E43" s="66"/>
    </row>
    <row r="44" spans="1:5" ht="12.95" customHeight="1" x14ac:dyDescent="0.25">
      <c r="A44" s="220">
        <v>14</v>
      </c>
      <c r="B44" t="s">
        <v>9</v>
      </c>
      <c r="C44" s="220">
        <v>1</v>
      </c>
      <c r="D44" s="203" t="s">
        <v>324</v>
      </c>
      <c r="E44" s="66"/>
    </row>
    <row r="45" spans="1:5" ht="12.95" customHeight="1" x14ac:dyDescent="0.25">
      <c r="A45" s="52"/>
      <c r="B45" s="52"/>
      <c r="C45" s="220">
        <v>2</v>
      </c>
      <c r="D45" t="s">
        <v>48</v>
      </c>
      <c r="E45" s="66"/>
    </row>
    <row r="46" spans="1:5" ht="12.95" customHeight="1" x14ac:dyDescent="0.25">
      <c r="A46" s="220"/>
      <c r="C46" s="220">
        <v>4</v>
      </c>
      <c r="D46" t="s">
        <v>49</v>
      </c>
      <c r="E46" s="66"/>
    </row>
    <row r="47" spans="1:5" ht="12.95" customHeight="1" x14ac:dyDescent="0.25">
      <c r="A47" s="220">
        <v>15</v>
      </c>
      <c r="B47" t="s">
        <v>10</v>
      </c>
      <c r="C47" s="220">
        <v>1</v>
      </c>
      <c r="D47" t="s">
        <v>50</v>
      </c>
      <c r="E47" s="66"/>
    </row>
    <row r="48" spans="1:5" ht="12.95" customHeight="1" x14ac:dyDescent="0.25">
      <c r="A48" s="220">
        <v>16</v>
      </c>
      <c r="B48" t="s">
        <v>11</v>
      </c>
      <c r="C48" s="220">
        <v>1</v>
      </c>
      <c r="D48" t="s">
        <v>51</v>
      </c>
      <c r="E48" s="66"/>
    </row>
    <row r="49" spans="1:5" ht="12.95" customHeight="1" x14ac:dyDescent="0.25">
      <c r="A49" s="220">
        <v>19</v>
      </c>
      <c r="B49" t="s">
        <v>12</v>
      </c>
      <c r="C49" s="220">
        <v>1</v>
      </c>
      <c r="D49" s="2" t="s">
        <v>52</v>
      </c>
      <c r="E49" s="66"/>
    </row>
    <row r="50" spans="1:5" ht="12.95" customHeight="1" x14ac:dyDescent="0.25">
      <c r="A50" s="220">
        <v>20</v>
      </c>
      <c r="B50" t="s">
        <v>287</v>
      </c>
      <c r="C50" s="221">
        <v>1</v>
      </c>
      <c r="D50" t="s">
        <v>293</v>
      </c>
      <c r="E50" s="66"/>
    </row>
    <row r="51" spans="1:5" ht="12.95" customHeight="1" x14ac:dyDescent="0.25">
      <c r="A51" s="220"/>
      <c r="C51" s="221">
        <v>2</v>
      </c>
      <c r="D51" t="s">
        <v>294</v>
      </c>
      <c r="E51" s="66"/>
    </row>
    <row r="52" spans="1:5" ht="12.95" customHeight="1" x14ac:dyDescent="0.25">
      <c r="A52" s="220"/>
      <c r="C52" s="221">
        <v>3</v>
      </c>
      <c r="D52" t="s">
        <v>295</v>
      </c>
      <c r="E52" s="66"/>
    </row>
    <row r="53" spans="1:5" ht="12.95" customHeight="1" x14ac:dyDescent="0.25">
      <c r="A53" s="220">
        <v>50</v>
      </c>
      <c r="B53" t="s">
        <v>288</v>
      </c>
      <c r="C53" s="220">
        <v>1</v>
      </c>
      <c r="D53" t="s">
        <v>289</v>
      </c>
      <c r="E53" s="66"/>
    </row>
    <row r="54" spans="1:5" ht="12.95" customHeight="1" x14ac:dyDescent="0.25">
      <c r="C54" s="220">
        <v>2</v>
      </c>
      <c r="D54" t="s">
        <v>290</v>
      </c>
      <c r="E54" s="66"/>
    </row>
  </sheetData>
  <pageMargins left="0.39370078740157483" right="0.39370078740157483" top="0.6692913385826772" bottom="0.19685039370078741" header="0.19685039370078741" footer="0.19685039370078741"/>
  <pageSetup paperSize="9" scale="56" orientation="portrait" r:id="rId1"/>
  <headerFooter alignWithMargins="0">
    <oddHeader>&amp;CCOMUNE DI LEINI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O46" sqref="O46"/>
    </sheetView>
  </sheetViews>
  <sheetFormatPr defaultRowHeight="12.75" x14ac:dyDescent="0.2"/>
  <cols>
    <col min="1" max="6" width="9.140625" style="314"/>
    <col min="7" max="7" width="17.7109375" style="314" customWidth="1"/>
    <col min="8" max="8" width="20.28515625" style="314" customWidth="1"/>
    <col min="9" max="9" width="11.42578125" style="314" customWidth="1"/>
    <col min="10" max="10" width="13.85546875" style="314" customWidth="1"/>
    <col min="11" max="11" width="9.140625" style="314"/>
    <col min="12" max="12" width="19" style="314" bestFit="1" customWidth="1"/>
    <col min="13" max="261" width="9.140625" style="314"/>
    <col min="262" max="262" width="10.140625" style="314" bestFit="1" customWidth="1"/>
    <col min="263" max="263" width="9.140625" style="314"/>
    <col min="264" max="264" width="9.7109375" style="314" customWidth="1"/>
    <col min="265" max="265" width="11.42578125" style="314" customWidth="1"/>
    <col min="266" max="266" width="13.85546875" style="314" customWidth="1"/>
    <col min="267" max="267" width="9.140625" style="314"/>
    <col min="268" max="268" width="19" style="314" bestFit="1" customWidth="1"/>
    <col min="269" max="517" width="9.140625" style="314"/>
    <col min="518" max="518" width="10.140625" style="314" bestFit="1" customWidth="1"/>
    <col min="519" max="519" width="9.140625" style="314"/>
    <col min="520" max="520" width="9.7109375" style="314" customWidth="1"/>
    <col min="521" max="521" width="11.42578125" style="314" customWidth="1"/>
    <col min="522" max="522" width="13.85546875" style="314" customWidth="1"/>
    <col min="523" max="523" width="9.140625" style="314"/>
    <col min="524" max="524" width="19" style="314" bestFit="1" customWidth="1"/>
    <col min="525" max="773" width="9.140625" style="314"/>
    <col min="774" max="774" width="10.140625" style="314" bestFit="1" customWidth="1"/>
    <col min="775" max="775" width="9.140625" style="314"/>
    <col min="776" max="776" width="9.7109375" style="314" customWidth="1"/>
    <col min="777" max="777" width="11.42578125" style="314" customWidth="1"/>
    <col min="778" max="778" width="13.85546875" style="314" customWidth="1"/>
    <col min="779" max="779" width="9.140625" style="314"/>
    <col min="780" max="780" width="19" style="314" bestFit="1" customWidth="1"/>
    <col min="781" max="1029" width="9.140625" style="314"/>
    <col min="1030" max="1030" width="10.140625" style="314" bestFit="1" customWidth="1"/>
    <col min="1031" max="1031" width="9.140625" style="314"/>
    <col min="1032" max="1032" width="9.7109375" style="314" customWidth="1"/>
    <col min="1033" max="1033" width="11.42578125" style="314" customWidth="1"/>
    <col min="1034" max="1034" width="13.85546875" style="314" customWidth="1"/>
    <col min="1035" max="1035" width="9.140625" style="314"/>
    <col min="1036" max="1036" width="19" style="314" bestFit="1" customWidth="1"/>
    <col min="1037" max="1285" width="9.140625" style="314"/>
    <col min="1286" max="1286" width="10.140625" style="314" bestFit="1" customWidth="1"/>
    <col min="1287" max="1287" width="9.140625" style="314"/>
    <col min="1288" max="1288" width="9.7109375" style="314" customWidth="1"/>
    <col min="1289" max="1289" width="11.42578125" style="314" customWidth="1"/>
    <col min="1290" max="1290" width="13.85546875" style="314" customWidth="1"/>
    <col min="1291" max="1291" width="9.140625" style="314"/>
    <col min="1292" max="1292" width="19" style="314" bestFit="1" customWidth="1"/>
    <col min="1293" max="1541" width="9.140625" style="314"/>
    <col min="1542" max="1542" width="10.140625" style="314" bestFit="1" customWidth="1"/>
    <col min="1543" max="1543" width="9.140625" style="314"/>
    <col min="1544" max="1544" width="9.7109375" style="314" customWidth="1"/>
    <col min="1545" max="1545" width="11.42578125" style="314" customWidth="1"/>
    <col min="1546" max="1546" width="13.85546875" style="314" customWidth="1"/>
    <col min="1547" max="1547" width="9.140625" style="314"/>
    <col min="1548" max="1548" width="19" style="314" bestFit="1" customWidth="1"/>
    <col min="1549" max="1797" width="9.140625" style="314"/>
    <col min="1798" max="1798" width="10.140625" style="314" bestFit="1" customWidth="1"/>
    <col min="1799" max="1799" width="9.140625" style="314"/>
    <col min="1800" max="1800" width="9.7109375" style="314" customWidth="1"/>
    <col min="1801" max="1801" width="11.42578125" style="314" customWidth="1"/>
    <col min="1802" max="1802" width="13.85546875" style="314" customWidth="1"/>
    <col min="1803" max="1803" width="9.140625" style="314"/>
    <col min="1804" max="1804" width="19" style="314" bestFit="1" customWidth="1"/>
    <col min="1805" max="2053" width="9.140625" style="314"/>
    <col min="2054" max="2054" width="10.140625" style="314" bestFit="1" customWidth="1"/>
    <col min="2055" max="2055" width="9.140625" style="314"/>
    <col min="2056" max="2056" width="9.7109375" style="314" customWidth="1"/>
    <col min="2057" max="2057" width="11.42578125" style="314" customWidth="1"/>
    <col min="2058" max="2058" width="13.85546875" style="314" customWidth="1"/>
    <col min="2059" max="2059" width="9.140625" style="314"/>
    <col min="2060" max="2060" width="19" style="314" bestFit="1" customWidth="1"/>
    <col min="2061" max="2309" width="9.140625" style="314"/>
    <col min="2310" max="2310" width="10.140625" style="314" bestFit="1" customWidth="1"/>
    <col min="2311" max="2311" width="9.140625" style="314"/>
    <col min="2312" max="2312" width="9.7109375" style="314" customWidth="1"/>
    <col min="2313" max="2313" width="11.42578125" style="314" customWidth="1"/>
    <col min="2314" max="2314" width="13.85546875" style="314" customWidth="1"/>
    <col min="2315" max="2315" width="9.140625" style="314"/>
    <col min="2316" max="2316" width="19" style="314" bestFit="1" customWidth="1"/>
    <col min="2317" max="2565" width="9.140625" style="314"/>
    <col min="2566" max="2566" width="10.140625" style="314" bestFit="1" customWidth="1"/>
    <col min="2567" max="2567" width="9.140625" style="314"/>
    <col min="2568" max="2568" width="9.7109375" style="314" customWidth="1"/>
    <col min="2569" max="2569" width="11.42578125" style="314" customWidth="1"/>
    <col min="2570" max="2570" width="13.85546875" style="314" customWidth="1"/>
    <col min="2571" max="2571" width="9.140625" style="314"/>
    <col min="2572" max="2572" width="19" style="314" bestFit="1" customWidth="1"/>
    <col min="2573" max="2821" width="9.140625" style="314"/>
    <col min="2822" max="2822" width="10.140625" style="314" bestFit="1" customWidth="1"/>
    <col min="2823" max="2823" width="9.140625" style="314"/>
    <col min="2824" max="2824" width="9.7109375" style="314" customWidth="1"/>
    <col min="2825" max="2825" width="11.42578125" style="314" customWidth="1"/>
    <col min="2826" max="2826" width="13.85546875" style="314" customWidth="1"/>
    <col min="2827" max="2827" width="9.140625" style="314"/>
    <col min="2828" max="2828" width="19" style="314" bestFit="1" customWidth="1"/>
    <col min="2829" max="3077" width="9.140625" style="314"/>
    <col min="3078" max="3078" width="10.140625" style="314" bestFit="1" customWidth="1"/>
    <col min="3079" max="3079" width="9.140625" style="314"/>
    <col min="3080" max="3080" width="9.7109375" style="314" customWidth="1"/>
    <col min="3081" max="3081" width="11.42578125" style="314" customWidth="1"/>
    <col min="3082" max="3082" width="13.85546875" style="314" customWidth="1"/>
    <col min="3083" max="3083" width="9.140625" style="314"/>
    <col min="3084" max="3084" width="19" style="314" bestFit="1" customWidth="1"/>
    <col min="3085" max="3333" width="9.140625" style="314"/>
    <col min="3334" max="3334" width="10.140625" style="314" bestFit="1" customWidth="1"/>
    <col min="3335" max="3335" width="9.140625" style="314"/>
    <col min="3336" max="3336" width="9.7109375" style="314" customWidth="1"/>
    <col min="3337" max="3337" width="11.42578125" style="314" customWidth="1"/>
    <col min="3338" max="3338" width="13.85546875" style="314" customWidth="1"/>
    <col min="3339" max="3339" width="9.140625" style="314"/>
    <col min="3340" max="3340" width="19" style="314" bestFit="1" customWidth="1"/>
    <col min="3341" max="3589" width="9.140625" style="314"/>
    <col min="3590" max="3590" width="10.140625" style="314" bestFit="1" customWidth="1"/>
    <col min="3591" max="3591" width="9.140625" style="314"/>
    <col min="3592" max="3592" width="9.7109375" style="314" customWidth="1"/>
    <col min="3593" max="3593" width="11.42578125" style="314" customWidth="1"/>
    <col min="3594" max="3594" width="13.85546875" style="314" customWidth="1"/>
    <col min="3595" max="3595" width="9.140625" style="314"/>
    <col min="3596" max="3596" width="19" style="314" bestFit="1" customWidth="1"/>
    <col min="3597" max="3845" width="9.140625" style="314"/>
    <col min="3846" max="3846" width="10.140625" style="314" bestFit="1" customWidth="1"/>
    <col min="3847" max="3847" width="9.140625" style="314"/>
    <col min="3848" max="3848" width="9.7109375" style="314" customWidth="1"/>
    <col min="3849" max="3849" width="11.42578125" style="314" customWidth="1"/>
    <col min="3850" max="3850" width="13.85546875" style="314" customWidth="1"/>
    <col min="3851" max="3851" width="9.140625" style="314"/>
    <col min="3852" max="3852" width="19" style="314" bestFit="1" customWidth="1"/>
    <col min="3853" max="4101" width="9.140625" style="314"/>
    <col min="4102" max="4102" width="10.140625" style="314" bestFit="1" customWidth="1"/>
    <col min="4103" max="4103" width="9.140625" style="314"/>
    <col min="4104" max="4104" width="9.7109375" style="314" customWidth="1"/>
    <col min="4105" max="4105" width="11.42578125" style="314" customWidth="1"/>
    <col min="4106" max="4106" width="13.85546875" style="314" customWidth="1"/>
    <col min="4107" max="4107" width="9.140625" style="314"/>
    <col min="4108" max="4108" width="19" style="314" bestFit="1" customWidth="1"/>
    <col min="4109" max="4357" width="9.140625" style="314"/>
    <col min="4358" max="4358" width="10.140625" style="314" bestFit="1" customWidth="1"/>
    <col min="4359" max="4359" width="9.140625" style="314"/>
    <col min="4360" max="4360" width="9.7109375" style="314" customWidth="1"/>
    <col min="4361" max="4361" width="11.42578125" style="314" customWidth="1"/>
    <col min="4362" max="4362" width="13.85546875" style="314" customWidth="1"/>
    <col min="4363" max="4363" width="9.140625" style="314"/>
    <col min="4364" max="4364" width="19" style="314" bestFit="1" customWidth="1"/>
    <col min="4365" max="4613" width="9.140625" style="314"/>
    <col min="4614" max="4614" width="10.140625" style="314" bestFit="1" customWidth="1"/>
    <col min="4615" max="4615" width="9.140625" style="314"/>
    <col min="4616" max="4616" width="9.7109375" style="314" customWidth="1"/>
    <col min="4617" max="4617" width="11.42578125" style="314" customWidth="1"/>
    <col min="4618" max="4618" width="13.85546875" style="314" customWidth="1"/>
    <col min="4619" max="4619" width="9.140625" style="314"/>
    <col min="4620" max="4620" width="19" style="314" bestFit="1" customWidth="1"/>
    <col min="4621" max="4869" width="9.140625" style="314"/>
    <col min="4870" max="4870" width="10.140625" style="314" bestFit="1" customWidth="1"/>
    <col min="4871" max="4871" width="9.140625" style="314"/>
    <col min="4872" max="4872" width="9.7109375" style="314" customWidth="1"/>
    <col min="4873" max="4873" width="11.42578125" style="314" customWidth="1"/>
    <col min="4874" max="4874" width="13.85546875" style="314" customWidth="1"/>
    <col min="4875" max="4875" width="9.140625" style="314"/>
    <col min="4876" max="4876" width="19" style="314" bestFit="1" customWidth="1"/>
    <col min="4877" max="5125" width="9.140625" style="314"/>
    <col min="5126" max="5126" width="10.140625" style="314" bestFit="1" customWidth="1"/>
    <col min="5127" max="5127" width="9.140625" style="314"/>
    <col min="5128" max="5128" width="9.7109375" style="314" customWidth="1"/>
    <col min="5129" max="5129" width="11.42578125" style="314" customWidth="1"/>
    <col min="5130" max="5130" width="13.85546875" style="314" customWidth="1"/>
    <col min="5131" max="5131" width="9.140625" style="314"/>
    <col min="5132" max="5132" width="19" style="314" bestFit="1" customWidth="1"/>
    <col min="5133" max="5381" width="9.140625" style="314"/>
    <col min="5382" max="5382" width="10.140625" style="314" bestFit="1" customWidth="1"/>
    <col min="5383" max="5383" width="9.140625" style="314"/>
    <col min="5384" max="5384" width="9.7109375" style="314" customWidth="1"/>
    <col min="5385" max="5385" width="11.42578125" style="314" customWidth="1"/>
    <col min="5386" max="5386" width="13.85546875" style="314" customWidth="1"/>
    <col min="5387" max="5387" width="9.140625" style="314"/>
    <col min="5388" max="5388" width="19" style="314" bestFit="1" customWidth="1"/>
    <col min="5389" max="5637" width="9.140625" style="314"/>
    <col min="5638" max="5638" width="10.140625" style="314" bestFit="1" customWidth="1"/>
    <col min="5639" max="5639" width="9.140625" style="314"/>
    <col min="5640" max="5640" width="9.7109375" style="314" customWidth="1"/>
    <col min="5641" max="5641" width="11.42578125" style="314" customWidth="1"/>
    <col min="5642" max="5642" width="13.85546875" style="314" customWidth="1"/>
    <col min="5643" max="5643" width="9.140625" style="314"/>
    <col min="5644" max="5644" width="19" style="314" bestFit="1" customWidth="1"/>
    <col min="5645" max="5893" width="9.140625" style="314"/>
    <col min="5894" max="5894" width="10.140625" style="314" bestFit="1" customWidth="1"/>
    <col min="5895" max="5895" width="9.140625" style="314"/>
    <col min="5896" max="5896" width="9.7109375" style="314" customWidth="1"/>
    <col min="5897" max="5897" width="11.42578125" style="314" customWidth="1"/>
    <col min="5898" max="5898" width="13.85546875" style="314" customWidth="1"/>
    <col min="5899" max="5899" width="9.140625" style="314"/>
    <col min="5900" max="5900" width="19" style="314" bestFit="1" customWidth="1"/>
    <col min="5901" max="6149" width="9.140625" style="314"/>
    <col min="6150" max="6150" width="10.140625" style="314" bestFit="1" customWidth="1"/>
    <col min="6151" max="6151" width="9.140625" style="314"/>
    <col min="6152" max="6152" width="9.7109375" style="314" customWidth="1"/>
    <col min="6153" max="6153" width="11.42578125" style="314" customWidth="1"/>
    <col min="6154" max="6154" width="13.85546875" style="314" customWidth="1"/>
    <col min="6155" max="6155" width="9.140625" style="314"/>
    <col min="6156" max="6156" width="19" style="314" bestFit="1" customWidth="1"/>
    <col min="6157" max="6405" width="9.140625" style="314"/>
    <col min="6406" max="6406" width="10.140625" style="314" bestFit="1" customWidth="1"/>
    <col min="6407" max="6407" width="9.140625" style="314"/>
    <col min="6408" max="6408" width="9.7109375" style="314" customWidth="1"/>
    <col min="6409" max="6409" width="11.42578125" style="314" customWidth="1"/>
    <col min="6410" max="6410" width="13.85546875" style="314" customWidth="1"/>
    <col min="6411" max="6411" width="9.140625" style="314"/>
    <col min="6412" max="6412" width="19" style="314" bestFit="1" customWidth="1"/>
    <col min="6413" max="6661" width="9.140625" style="314"/>
    <col min="6662" max="6662" width="10.140625" style="314" bestFit="1" customWidth="1"/>
    <col min="6663" max="6663" width="9.140625" style="314"/>
    <col min="6664" max="6664" width="9.7109375" style="314" customWidth="1"/>
    <col min="6665" max="6665" width="11.42578125" style="314" customWidth="1"/>
    <col min="6666" max="6666" width="13.85546875" style="314" customWidth="1"/>
    <col min="6667" max="6667" width="9.140625" style="314"/>
    <col min="6668" max="6668" width="19" style="314" bestFit="1" customWidth="1"/>
    <col min="6669" max="6917" width="9.140625" style="314"/>
    <col min="6918" max="6918" width="10.140625" style="314" bestFit="1" customWidth="1"/>
    <col min="6919" max="6919" width="9.140625" style="314"/>
    <col min="6920" max="6920" width="9.7109375" style="314" customWidth="1"/>
    <col min="6921" max="6921" width="11.42578125" style="314" customWidth="1"/>
    <col min="6922" max="6922" width="13.85546875" style="314" customWidth="1"/>
    <col min="6923" max="6923" width="9.140625" style="314"/>
    <col min="6924" max="6924" width="19" style="314" bestFit="1" customWidth="1"/>
    <col min="6925" max="7173" width="9.140625" style="314"/>
    <col min="7174" max="7174" width="10.140625" style="314" bestFit="1" customWidth="1"/>
    <col min="7175" max="7175" width="9.140625" style="314"/>
    <col min="7176" max="7176" width="9.7109375" style="314" customWidth="1"/>
    <col min="7177" max="7177" width="11.42578125" style="314" customWidth="1"/>
    <col min="7178" max="7178" width="13.85546875" style="314" customWidth="1"/>
    <col min="7179" max="7179" width="9.140625" style="314"/>
    <col min="7180" max="7180" width="19" style="314" bestFit="1" customWidth="1"/>
    <col min="7181" max="7429" width="9.140625" style="314"/>
    <col min="7430" max="7430" width="10.140625" style="314" bestFit="1" customWidth="1"/>
    <col min="7431" max="7431" width="9.140625" style="314"/>
    <col min="7432" max="7432" width="9.7109375" style="314" customWidth="1"/>
    <col min="7433" max="7433" width="11.42578125" style="314" customWidth="1"/>
    <col min="7434" max="7434" width="13.85546875" style="314" customWidth="1"/>
    <col min="7435" max="7435" width="9.140625" style="314"/>
    <col min="7436" max="7436" width="19" style="314" bestFit="1" customWidth="1"/>
    <col min="7437" max="7685" width="9.140625" style="314"/>
    <col min="7686" max="7686" width="10.140625" style="314" bestFit="1" customWidth="1"/>
    <col min="7687" max="7687" width="9.140625" style="314"/>
    <col min="7688" max="7688" width="9.7109375" style="314" customWidth="1"/>
    <col min="7689" max="7689" width="11.42578125" style="314" customWidth="1"/>
    <col min="7690" max="7690" width="13.85546875" style="314" customWidth="1"/>
    <col min="7691" max="7691" width="9.140625" style="314"/>
    <col min="7692" max="7692" width="19" style="314" bestFit="1" customWidth="1"/>
    <col min="7693" max="7941" width="9.140625" style="314"/>
    <col min="7942" max="7942" width="10.140625" style="314" bestFit="1" customWidth="1"/>
    <col min="7943" max="7943" width="9.140625" style="314"/>
    <col min="7944" max="7944" width="9.7109375" style="314" customWidth="1"/>
    <col min="7945" max="7945" width="11.42578125" style="314" customWidth="1"/>
    <col min="7946" max="7946" width="13.85546875" style="314" customWidth="1"/>
    <col min="7947" max="7947" width="9.140625" style="314"/>
    <col min="7948" max="7948" width="19" style="314" bestFit="1" customWidth="1"/>
    <col min="7949" max="8197" width="9.140625" style="314"/>
    <col min="8198" max="8198" width="10.140625" style="314" bestFit="1" customWidth="1"/>
    <col min="8199" max="8199" width="9.140625" style="314"/>
    <col min="8200" max="8200" width="9.7109375" style="314" customWidth="1"/>
    <col min="8201" max="8201" width="11.42578125" style="314" customWidth="1"/>
    <col min="8202" max="8202" width="13.85546875" style="314" customWidth="1"/>
    <col min="8203" max="8203" width="9.140625" style="314"/>
    <col min="8204" max="8204" width="19" style="314" bestFit="1" customWidth="1"/>
    <col min="8205" max="8453" width="9.140625" style="314"/>
    <col min="8454" max="8454" width="10.140625" style="314" bestFit="1" customWidth="1"/>
    <col min="8455" max="8455" width="9.140625" style="314"/>
    <col min="8456" max="8456" width="9.7109375" style="314" customWidth="1"/>
    <col min="8457" max="8457" width="11.42578125" style="314" customWidth="1"/>
    <col min="8458" max="8458" width="13.85546875" style="314" customWidth="1"/>
    <col min="8459" max="8459" width="9.140625" style="314"/>
    <col min="8460" max="8460" width="19" style="314" bestFit="1" customWidth="1"/>
    <col min="8461" max="8709" width="9.140625" style="314"/>
    <col min="8710" max="8710" width="10.140625" style="314" bestFit="1" customWidth="1"/>
    <col min="8711" max="8711" width="9.140625" style="314"/>
    <col min="8712" max="8712" width="9.7109375" style="314" customWidth="1"/>
    <col min="8713" max="8713" width="11.42578125" style="314" customWidth="1"/>
    <col min="8714" max="8714" width="13.85546875" style="314" customWidth="1"/>
    <col min="8715" max="8715" width="9.140625" style="314"/>
    <col min="8716" max="8716" width="19" style="314" bestFit="1" customWidth="1"/>
    <col min="8717" max="8965" width="9.140625" style="314"/>
    <col min="8966" max="8966" width="10.140625" style="314" bestFit="1" customWidth="1"/>
    <col min="8967" max="8967" width="9.140625" style="314"/>
    <col min="8968" max="8968" width="9.7109375" style="314" customWidth="1"/>
    <col min="8969" max="8969" width="11.42578125" style="314" customWidth="1"/>
    <col min="8970" max="8970" width="13.85546875" style="314" customWidth="1"/>
    <col min="8971" max="8971" width="9.140625" style="314"/>
    <col min="8972" max="8972" width="19" style="314" bestFit="1" customWidth="1"/>
    <col min="8973" max="9221" width="9.140625" style="314"/>
    <col min="9222" max="9222" width="10.140625" style="314" bestFit="1" customWidth="1"/>
    <col min="9223" max="9223" width="9.140625" style="314"/>
    <col min="9224" max="9224" width="9.7109375" style="314" customWidth="1"/>
    <col min="9225" max="9225" width="11.42578125" style="314" customWidth="1"/>
    <col min="9226" max="9226" width="13.85546875" style="314" customWidth="1"/>
    <col min="9227" max="9227" width="9.140625" style="314"/>
    <col min="9228" max="9228" width="19" style="314" bestFit="1" customWidth="1"/>
    <col min="9229" max="9477" width="9.140625" style="314"/>
    <col min="9478" max="9478" width="10.140625" style="314" bestFit="1" customWidth="1"/>
    <col min="9479" max="9479" width="9.140625" style="314"/>
    <col min="9480" max="9480" width="9.7109375" style="314" customWidth="1"/>
    <col min="9481" max="9481" width="11.42578125" style="314" customWidth="1"/>
    <col min="9482" max="9482" width="13.85546875" style="314" customWidth="1"/>
    <col min="9483" max="9483" width="9.140625" style="314"/>
    <col min="9484" max="9484" width="19" style="314" bestFit="1" customWidth="1"/>
    <col min="9485" max="9733" width="9.140625" style="314"/>
    <col min="9734" max="9734" width="10.140625" style="314" bestFit="1" customWidth="1"/>
    <col min="9735" max="9735" width="9.140625" style="314"/>
    <col min="9736" max="9736" width="9.7109375" style="314" customWidth="1"/>
    <col min="9737" max="9737" width="11.42578125" style="314" customWidth="1"/>
    <col min="9738" max="9738" width="13.85546875" style="314" customWidth="1"/>
    <col min="9739" max="9739" width="9.140625" style="314"/>
    <col min="9740" max="9740" width="19" style="314" bestFit="1" customWidth="1"/>
    <col min="9741" max="9989" width="9.140625" style="314"/>
    <col min="9990" max="9990" width="10.140625" style="314" bestFit="1" customWidth="1"/>
    <col min="9991" max="9991" width="9.140625" style="314"/>
    <col min="9992" max="9992" width="9.7109375" style="314" customWidth="1"/>
    <col min="9993" max="9993" width="11.42578125" style="314" customWidth="1"/>
    <col min="9994" max="9994" width="13.85546875" style="314" customWidth="1"/>
    <col min="9995" max="9995" width="9.140625" style="314"/>
    <col min="9996" max="9996" width="19" style="314" bestFit="1" customWidth="1"/>
    <col min="9997" max="10245" width="9.140625" style="314"/>
    <col min="10246" max="10246" width="10.140625" style="314" bestFit="1" customWidth="1"/>
    <col min="10247" max="10247" width="9.140625" style="314"/>
    <col min="10248" max="10248" width="9.7109375" style="314" customWidth="1"/>
    <col min="10249" max="10249" width="11.42578125" style="314" customWidth="1"/>
    <col min="10250" max="10250" width="13.85546875" style="314" customWidth="1"/>
    <col min="10251" max="10251" width="9.140625" style="314"/>
    <col min="10252" max="10252" width="19" style="314" bestFit="1" customWidth="1"/>
    <col min="10253" max="10501" width="9.140625" style="314"/>
    <col min="10502" max="10502" width="10.140625" style="314" bestFit="1" customWidth="1"/>
    <col min="10503" max="10503" width="9.140625" style="314"/>
    <col min="10504" max="10504" width="9.7109375" style="314" customWidth="1"/>
    <col min="10505" max="10505" width="11.42578125" style="314" customWidth="1"/>
    <col min="10506" max="10506" width="13.85546875" style="314" customWidth="1"/>
    <col min="10507" max="10507" width="9.140625" style="314"/>
    <col min="10508" max="10508" width="19" style="314" bestFit="1" customWidth="1"/>
    <col min="10509" max="10757" width="9.140625" style="314"/>
    <col min="10758" max="10758" width="10.140625" style="314" bestFit="1" customWidth="1"/>
    <col min="10759" max="10759" width="9.140625" style="314"/>
    <col min="10760" max="10760" width="9.7109375" style="314" customWidth="1"/>
    <col min="10761" max="10761" width="11.42578125" style="314" customWidth="1"/>
    <col min="10762" max="10762" width="13.85546875" style="314" customWidth="1"/>
    <col min="10763" max="10763" width="9.140625" style="314"/>
    <col min="10764" max="10764" width="19" style="314" bestFit="1" customWidth="1"/>
    <col min="10765" max="11013" width="9.140625" style="314"/>
    <col min="11014" max="11014" width="10.140625" style="314" bestFit="1" customWidth="1"/>
    <col min="11015" max="11015" width="9.140625" style="314"/>
    <col min="11016" max="11016" width="9.7109375" style="314" customWidth="1"/>
    <col min="11017" max="11017" width="11.42578125" style="314" customWidth="1"/>
    <col min="11018" max="11018" width="13.85546875" style="314" customWidth="1"/>
    <col min="11019" max="11019" width="9.140625" style="314"/>
    <col min="11020" max="11020" width="19" style="314" bestFit="1" customWidth="1"/>
    <col min="11021" max="11269" width="9.140625" style="314"/>
    <col min="11270" max="11270" width="10.140625" style="314" bestFit="1" customWidth="1"/>
    <col min="11271" max="11271" width="9.140625" style="314"/>
    <col min="11272" max="11272" width="9.7109375" style="314" customWidth="1"/>
    <col min="11273" max="11273" width="11.42578125" style="314" customWidth="1"/>
    <col min="11274" max="11274" width="13.85546875" style="314" customWidth="1"/>
    <col min="11275" max="11275" width="9.140625" style="314"/>
    <col min="11276" max="11276" width="19" style="314" bestFit="1" customWidth="1"/>
    <col min="11277" max="11525" width="9.140625" style="314"/>
    <col min="11526" max="11526" width="10.140625" style="314" bestFit="1" customWidth="1"/>
    <col min="11527" max="11527" width="9.140625" style="314"/>
    <col min="11528" max="11528" width="9.7109375" style="314" customWidth="1"/>
    <col min="11529" max="11529" width="11.42578125" style="314" customWidth="1"/>
    <col min="11530" max="11530" width="13.85546875" style="314" customWidth="1"/>
    <col min="11531" max="11531" width="9.140625" style="314"/>
    <col min="11532" max="11532" width="19" style="314" bestFit="1" customWidth="1"/>
    <col min="11533" max="11781" width="9.140625" style="314"/>
    <col min="11782" max="11782" width="10.140625" style="314" bestFit="1" customWidth="1"/>
    <col min="11783" max="11783" width="9.140625" style="314"/>
    <col min="11784" max="11784" width="9.7109375" style="314" customWidth="1"/>
    <col min="11785" max="11785" width="11.42578125" style="314" customWidth="1"/>
    <col min="11786" max="11786" width="13.85546875" style="314" customWidth="1"/>
    <col min="11787" max="11787" width="9.140625" style="314"/>
    <col min="11788" max="11788" width="19" style="314" bestFit="1" customWidth="1"/>
    <col min="11789" max="12037" width="9.140625" style="314"/>
    <col min="12038" max="12038" width="10.140625" style="314" bestFit="1" customWidth="1"/>
    <col min="12039" max="12039" width="9.140625" style="314"/>
    <col min="12040" max="12040" width="9.7109375" style="314" customWidth="1"/>
    <col min="12041" max="12041" width="11.42578125" style="314" customWidth="1"/>
    <col min="12042" max="12042" width="13.85546875" style="314" customWidth="1"/>
    <col min="12043" max="12043" width="9.140625" style="314"/>
    <col min="12044" max="12044" width="19" style="314" bestFit="1" customWidth="1"/>
    <col min="12045" max="12293" width="9.140625" style="314"/>
    <col min="12294" max="12294" width="10.140625" style="314" bestFit="1" customWidth="1"/>
    <col min="12295" max="12295" width="9.140625" style="314"/>
    <col min="12296" max="12296" width="9.7109375" style="314" customWidth="1"/>
    <col min="12297" max="12297" width="11.42578125" style="314" customWidth="1"/>
    <col min="12298" max="12298" width="13.85546875" style="314" customWidth="1"/>
    <col min="12299" max="12299" width="9.140625" style="314"/>
    <col min="12300" max="12300" width="19" style="314" bestFit="1" customWidth="1"/>
    <col min="12301" max="12549" width="9.140625" style="314"/>
    <col min="12550" max="12550" width="10.140625" style="314" bestFit="1" customWidth="1"/>
    <col min="12551" max="12551" width="9.140625" style="314"/>
    <col min="12552" max="12552" width="9.7109375" style="314" customWidth="1"/>
    <col min="12553" max="12553" width="11.42578125" style="314" customWidth="1"/>
    <col min="12554" max="12554" width="13.85546875" style="314" customWidth="1"/>
    <col min="12555" max="12555" width="9.140625" style="314"/>
    <col min="12556" max="12556" width="19" style="314" bestFit="1" customWidth="1"/>
    <col min="12557" max="12805" width="9.140625" style="314"/>
    <col min="12806" max="12806" width="10.140625" style="314" bestFit="1" customWidth="1"/>
    <col min="12807" max="12807" width="9.140625" style="314"/>
    <col min="12808" max="12808" width="9.7109375" style="314" customWidth="1"/>
    <col min="12809" max="12809" width="11.42578125" style="314" customWidth="1"/>
    <col min="12810" max="12810" width="13.85546875" style="314" customWidth="1"/>
    <col min="12811" max="12811" width="9.140625" style="314"/>
    <col min="12812" max="12812" width="19" style="314" bestFit="1" customWidth="1"/>
    <col min="12813" max="13061" width="9.140625" style="314"/>
    <col min="13062" max="13062" width="10.140625" style="314" bestFit="1" customWidth="1"/>
    <col min="13063" max="13063" width="9.140625" style="314"/>
    <col min="13064" max="13064" width="9.7109375" style="314" customWidth="1"/>
    <col min="13065" max="13065" width="11.42578125" style="314" customWidth="1"/>
    <col min="13066" max="13066" width="13.85546875" style="314" customWidth="1"/>
    <col min="13067" max="13067" width="9.140625" style="314"/>
    <col min="13068" max="13068" width="19" style="314" bestFit="1" customWidth="1"/>
    <col min="13069" max="13317" width="9.140625" style="314"/>
    <col min="13318" max="13318" width="10.140625" style="314" bestFit="1" customWidth="1"/>
    <col min="13319" max="13319" width="9.140625" style="314"/>
    <col min="13320" max="13320" width="9.7109375" style="314" customWidth="1"/>
    <col min="13321" max="13321" width="11.42578125" style="314" customWidth="1"/>
    <col min="13322" max="13322" width="13.85546875" style="314" customWidth="1"/>
    <col min="13323" max="13323" width="9.140625" style="314"/>
    <col min="13324" max="13324" width="19" style="314" bestFit="1" customWidth="1"/>
    <col min="13325" max="13573" width="9.140625" style="314"/>
    <col min="13574" max="13574" width="10.140625" style="314" bestFit="1" customWidth="1"/>
    <col min="13575" max="13575" width="9.140625" style="314"/>
    <col min="13576" max="13576" width="9.7109375" style="314" customWidth="1"/>
    <col min="13577" max="13577" width="11.42578125" style="314" customWidth="1"/>
    <col min="13578" max="13578" width="13.85546875" style="314" customWidth="1"/>
    <col min="13579" max="13579" width="9.140625" style="314"/>
    <col min="13580" max="13580" width="19" style="314" bestFit="1" customWidth="1"/>
    <col min="13581" max="13829" width="9.140625" style="314"/>
    <col min="13830" max="13830" width="10.140625" style="314" bestFit="1" customWidth="1"/>
    <col min="13831" max="13831" width="9.140625" style="314"/>
    <col min="13832" max="13832" width="9.7109375" style="314" customWidth="1"/>
    <col min="13833" max="13833" width="11.42578125" style="314" customWidth="1"/>
    <col min="13834" max="13834" width="13.85546875" style="314" customWidth="1"/>
    <col min="13835" max="13835" width="9.140625" style="314"/>
    <col min="13836" max="13836" width="19" style="314" bestFit="1" customWidth="1"/>
    <col min="13837" max="14085" width="9.140625" style="314"/>
    <col min="14086" max="14086" width="10.140625" style="314" bestFit="1" customWidth="1"/>
    <col min="14087" max="14087" width="9.140625" style="314"/>
    <col min="14088" max="14088" width="9.7109375" style="314" customWidth="1"/>
    <col min="14089" max="14089" width="11.42578125" style="314" customWidth="1"/>
    <col min="14090" max="14090" width="13.85546875" style="314" customWidth="1"/>
    <col min="14091" max="14091" width="9.140625" style="314"/>
    <col min="14092" max="14092" width="19" style="314" bestFit="1" customWidth="1"/>
    <col min="14093" max="14341" width="9.140625" style="314"/>
    <col min="14342" max="14342" width="10.140625" style="314" bestFit="1" customWidth="1"/>
    <col min="14343" max="14343" width="9.140625" style="314"/>
    <col min="14344" max="14344" width="9.7109375" style="314" customWidth="1"/>
    <col min="14345" max="14345" width="11.42578125" style="314" customWidth="1"/>
    <col min="14346" max="14346" width="13.85546875" style="314" customWidth="1"/>
    <col min="14347" max="14347" width="9.140625" style="314"/>
    <col min="14348" max="14348" width="19" style="314" bestFit="1" customWidth="1"/>
    <col min="14349" max="14597" width="9.140625" style="314"/>
    <col min="14598" max="14598" width="10.140625" style="314" bestFit="1" customWidth="1"/>
    <col min="14599" max="14599" width="9.140625" style="314"/>
    <col min="14600" max="14600" width="9.7109375" style="314" customWidth="1"/>
    <col min="14601" max="14601" width="11.42578125" style="314" customWidth="1"/>
    <col min="14602" max="14602" width="13.85546875" style="314" customWidth="1"/>
    <col min="14603" max="14603" width="9.140625" style="314"/>
    <col min="14604" max="14604" width="19" style="314" bestFit="1" customWidth="1"/>
    <col min="14605" max="14853" width="9.140625" style="314"/>
    <col min="14854" max="14854" width="10.140625" style="314" bestFit="1" customWidth="1"/>
    <col min="14855" max="14855" width="9.140625" style="314"/>
    <col min="14856" max="14856" width="9.7109375" style="314" customWidth="1"/>
    <col min="14857" max="14857" width="11.42578125" style="314" customWidth="1"/>
    <col min="14858" max="14858" width="13.85546875" style="314" customWidth="1"/>
    <col min="14859" max="14859" width="9.140625" style="314"/>
    <col min="14860" max="14860" width="19" style="314" bestFit="1" customWidth="1"/>
    <col min="14861" max="15109" width="9.140625" style="314"/>
    <col min="15110" max="15110" width="10.140625" style="314" bestFit="1" customWidth="1"/>
    <col min="15111" max="15111" width="9.140625" style="314"/>
    <col min="15112" max="15112" width="9.7109375" style="314" customWidth="1"/>
    <col min="15113" max="15113" width="11.42578125" style="314" customWidth="1"/>
    <col min="15114" max="15114" width="13.85546875" style="314" customWidth="1"/>
    <col min="15115" max="15115" width="9.140625" style="314"/>
    <col min="15116" max="15116" width="19" style="314" bestFit="1" customWidth="1"/>
    <col min="15117" max="15365" width="9.140625" style="314"/>
    <col min="15366" max="15366" width="10.140625" style="314" bestFit="1" customWidth="1"/>
    <col min="15367" max="15367" width="9.140625" style="314"/>
    <col min="15368" max="15368" width="9.7109375" style="314" customWidth="1"/>
    <col min="15369" max="15369" width="11.42578125" style="314" customWidth="1"/>
    <col min="15370" max="15370" width="13.85546875" style="314" customWidth="1"/>
    <col min="15371" max="15371" width="9.140625" style="314"/>
    <col min="15372" max="15372" width="19" style="314" bestFit="1" customWidth="1"/>
    <col min="15373" max="15621" width="9.140625" style="314"/>
    <col min="15622" max="15622" width="10.140625" style="314" bestFit="1" customWidth="1"/>
    <col min="15623" max="15623" width="9.140625" style="314"/>
    <col min="15624" max="15624" width="9.7109375" style="314" customWidth="1"/>
    <col min="15625" max="15625" width="11.42578125" style="314" customWidth="1"/>
    <col min="15626" max="15626" width="13.85546875" style="314" customWidth="1"/>
    <col min="15627" max="15627" width="9.140625" style="314"/>
    <col min="15628" max="15628" width="19" style="314" bestFit="1" customWidth="1"/>
    <col min="15629" max="15877" width="9.140625" style="314"/>
    <col min="15878" max="15878" width="10.140625" style="314" bestFit="1" customWidth="1"/>
    <col min="15879" max="15879" width="9.140625" style="314"/>
    <col min="15880" max="15880" width="9.7109375" style="314" customWidth="1"/>
    <col min="15881" max="15881" width="11.42578125" style="314" customWidth="1"/>
    <col min="15882" max="15882" width="13.85546875" style="314" customWidth="1"/>
    <col min="15883" max="15883" width="9.140625" style="314"/>
    <col min="15884" max="15884" width="19" style="314" bestFit="1" customWidth="1"/>
    <col min="15885" max="16133" width="9.140625" style="314"/>
    <col min="16134" max="16134" width="10.140625" style="314" bestFit="1" customWidth="1"/>
    <col min="16135" max="16135" width="9.140625" style="314"/>
    <col min="16136" max="16136" width="9.7109375" style="314" customWidth="1"/>
    <col min="16137" max="16137" width="11.42578125" style="314" customWidth="1"/>
    <col min="16138" max="16138" width="13.85546875" style="314" customWidth="1"/>
    <col min="16139" max="16139" width="9.140625" style="314"/>
    <col min="16140" max="16140" width="19" style="314" bestFit="1" customWidth="1"/>
    <col min="16141" max="16384" width="9.140625" style="314"/>
  </cols>
  <sheetData>
    <row r="1" spans="1:13" ht="21.75" customHeight="1" x14ac:dyDescent="0.2">
      <c r="A1" s="397"/>
      <c r="B1" s="398"/>
      <c r="C1" s="398"/>
      <c r="D1" s="398"/>
      <c r="E1" s="398"/>
      <c r="F1" s="398"/>
      <c r="G1" s="398"/>
      <c r="H1" s="398"/>
      <c r="I1" s="312" t="s">
        <v>114</v>
      </c>
      <c r="J1" s="313">
        <v>2020</v>
      </c>
    </row>
    <row r="2" spans="1:13" ht="24.75" customHeight="1" thickBot="1" x14ac:dyDescent="0.25">
      <c r="A2" s="399" t="s">
        <v>246</v>
      </c>
      <c r="B2" s="400"/>
      <c r="C2" s="400"/>
      <c r="D2" s="400"/>
      <c r="E2" s="400"/>
      <c r="F2" s="400"/>
      <c r="G2" s="400"/>
      <c r="H2" s="400"/>
      <c r="I2" s="400"/>
      <c r="J2" s="401"/>
    </row>
    <row r="3" spans="1:13" ht="13.5" customHeight="1" x14ac:dyDescent="0.2">
      <c r="A3" s="402" t="s">
        <v>247</v>
      </c>
      <c r="B3" s="403"/>
      <c r="C3" s="403"/>
      <c r="D3" s="403"/>
      <c r="E3" s="403"/>
      <c r="F3" s="403"/>
      <c r="G3" s="403"/>
      <c r="H3" s="403"/>
      <c r="I3" s="403"/>
      <c r="J3" s="404"/>
      <c r="K3" s="315"/>
    </row>
    <row r="4" spans="1:13" ht="15" customHeight="1" x14ac:dyDescent="0.2">
      <c r="A4" s="405" t="s">
        <v>117</v>
      </c>
      <c r="B4" s="405"/>
      <c r="C4" s="405"/>
      <c r="D4" s="405"/>
      <c r="E4" s="406">
        <f>$J$1 - 3</f>
        <v>2017</v>
      </c>
      <c r="F4" s="406"/>
      <c r="G4" s="335">
        <f>$J$1-2</f>
        <v>2018</v>
      </c>
      <c r="H4" s="335">
        <f>$J$1-1</f>
        <v>2019</v>
      </c>
      <c r="I4" s="407">
        <f>$J$1</f>
        <v>2020</v>
      </c>
      <c r="J4" s="407"/>
      <c r="K4" s="315"/>
      <c r="L4" s="316"/>
    </row>
    <row r="5" spans="1:13" ht="12.75" customHeight="1" x14ac:dyDescent="0.2">
      <c r="A5" s="408" t="s">
        <v>248</v>
      </c>
      <c r="B5" s="408"/>
      <c r="C5" s="408"/>
      <c r="D5" s="408"/>
      <c r="E5" s="386">
        <v>0</v>
      </c>
      <c r="F5" s="386"/>
      <c r="G5" s="336">
        <v>0</v>
      </c>
      <c r="H5" s="339">
        <v>0</v>
      </c>
      <c r="I5" s="387">
        <v>0</v>
      </c>
      <c r="J5" s="387"/>
    </row>
    <row r="6" spans="1:13" ht="12.75" customHeight="1" x14ac:dyDescent="0.2">
      <c r="A6" s="385" t="s">
        <v>249</v>
      </c>
      <c r="B6" s="385"/>
      <c r="C6" s="385"/>
      <c r="D6" s="385"/>
      <c r="E6" s="386">
        <v>1</v>
      </c>
      <c r="F6" s="386"/>
      <c r="G6" s="336">
        <v>2</v>
      </c>
      <c r="H6" s="339">
        <v>1</v>
      </c>
      <c r="I6" s="387">
        <v>2</v>
      </c>
      <c r="J6" s="387"/>
      <c r="L6" s="316"/>
    </row>
    <row r="7" spans="1:13" x14ac:dyDescent="0.2">
      <c r="A7" s="385" t="s">
        <v>250</v>
      </c>
      <c r="B7" s="385"/>
      <c r="C7" s="385"/>
      <c r="D7" s="385"/>
      <c r="E7" s="386">
        <v>4</v>
      </c>
      <c r="F7" s="386"/>
      <c r="G7" s="336">
        <v>3</v>
      </c>
      <c r="H7" s="339">
        <v>3</v>
      </c>
      <c r="I7" s="387">
        <v>2</v>
      </c>
      <c r="J7" s="387"/>
    </row>
    <row r="8" spans="1:13" x14ac:dyDescent="0.2">
      <c r="A8" s="411" t="s">
        <v>251</v>
      </c>
      <c r="B8" s="411"/>
      <c r="C8" s="411"/>
      <c r="D8" s="411"/>
      <c r="E8" s="412">
        <f>SUM(E5:F7)</f>
        <v>5</v>
      </c>
      <c r="F8" s="412"/>
      <c r="G8" s="337">
        <f>SUM(G5:G7)</f>
        <v>5</v>
      </c>
      <c r="H8" s="337">
        <f>SUM(H5:H7)</f>
        <v>4</v>
      </c>
      <c r="I8" s="412">
        <f t="shared" ref="I8" si="0">SUM(I5:J7)</f>
        <v>4</v>
      </c>
      <c r="J8" s="412"/>
    </row>
    <row r="9" spans="1:13" s="317" customFormat="1" ht="22.5" customHeight="1" x14ac:dyDescent="0.2">
      <c r="A9" s="388"/>
      <c r="B9" s="389"/>
      <c r="C9" s="389"/>
      <c r="D9" s="389"/>
      <c r="E9" s="389"/>
      <c r="F9" s="389"/>
      <c r="G9" s="389"/>
      <c r="H9" s="389"/>
      <c r="I9" s="389"/>
      <c r="J9" s="390"/>
    </row>
    <row r="10" spans="1:13" hidden="1" x14ac:dyDescent="0.2">
      <c r="A10" s="391" t="s">
        <v>252</v>
      </c>
      <c r="B10" s="392"/>
      <c r="C10" s="392"/>
      <c r="D10" s="392"/>
      <c r="E10" s="392"/>
      <c r="F10" s="392"/>
      <c r="G10" s="392"/>
      <c r="H10" s="392"/>
      <c r="I10" s="392"/>
      <c r="J10" s="393"/>
    </row>
    <row r="11" spans="1:13" ht="12.75" hidden="1" customHeight="1" x14ac:dyDescent="0.2">
      <c r="A11" s="394" t="s">
        <v>117</v>
      </c>
      <c r="B11" s="395"/>
      <c r="C11" s="395"/>
      <c r="D11" s="395"/>
      <c r="E11" s="396">
        <f>$J$1 - 3</f>
        <v>2017</v>
      </c>
      <c r="F11" s="396"/>
      <c r="G11" s="330">
        <f>$J$1-2</f>
        <v>2018</v>
      </c>
      <c r="H11" s="330">
        <f>$J$1-1</f>
        <v>2019</v>
      </c>
      <c r="I11" s="409">
        <f>$J$1</f>
        <v>2020</v>
      </c>
      <c r="J11" s="410"/>
    </row>
    <row r="12" spans="1:13" ht="12.75" hidden="1" customHeight="1" x14ac:dyDescent="0.2">
      <c r="A12" s="413" t="s">
        <v>248</v>
      </c>
      <c r="B12" s="414"/>
      <c r="C12" s="414"/>
      <c r="D12" s="414"/>
      <c r="E12" s="415"/>
      <c r="F12" s="415"/>
      <c r="G12" s="331"/>
      <c r="H12" s="331"/>
      <c r="I12" s="416"/>
      <c r="J12" s="417"/>
    </row>
    <row r="13" spans="1:13" ht="12.75" hidden="1" customHeight="1" x14ac:dyDescent="0.2">
      <c r="A13" s="418" t="s">
        <v>249</v>
      </c>
      <c r="B13" s="419"/>
      <c r="C13" s="419"/>
      <c r="D13" s="419"/>
      <c r="E13" s="415"/>
      <c r="F13" s="415"/>
      <c r="G13" s="331"/>
      <c r="H13" s="331"/>
      <c r="I13" s="416"/>
      <c r="J13" s="417"/>
    </row>
    <row r="14" spans="1:13" ht="12.75" hidden="1" customHeight="1" x14ac:dyDescent="0.2">
      <c r="A14" s="418" t="s">
        <v>250</v>
      </c>
      <c r="B14" s="419"/>
      <c r="C14" s="419"/>
      <c r="D14" s="419"/>
      <c r="E14" s="415"/>
      <c r="F14" s="415"/>
      <c r="G14" s="331"/>
      <c r="H14" s="331"/>
      <c r="I14" s="416"/>
      <c r="J14" s="417"/>
    </row>
    <row r="15" spans="1:13" ht="12.75" hidden="1" customHeight="1" x14ac:dyDescent="0.2">
      <c r="A15" s="420" t="s">
        <v>253</v>
      </c>
      <c r="B15" s="421"/>
      <c r="C15" s="421"/>
      <c r="D15" s="421"/>
      <c r="E15" s="422">
        <f>SUM(E12:F14)/3</f>
        <v>0</v>
      </c>
      <c r="F15" s="422"/>
      <c r="G15" s="333">
        <f>SUM(G12:G14)/3</f>
        <v>0</v>
      </c>
      <c r="H15" s="333">
        <f>SUM(H12:H14)/3</f>
        <v>0</v>
      </c>
      <c r="I15" s="422">
        <f>SUM(I12:J14)/3</f>
        <v>0</v>
      </c>
      <c r="J15" s="423"/>
      <c r="M15" s="318"/>
    </row>
    <row r="16" spans="1:13" ht="32.25" customHeight="1" x14ac:dyDescent="0.2">
      <c r="A16" s="388"/>
      <c r="B16" s="389"/>
      <c r="C16" s="389"/>
      <c r="D16" s="389"/>
      <c r="E16" s="389"/>
      <c r="F16" s="389"/>
      <c r="G16" s="389"/>
      <c r="H16" s="389"/>
      <c r="I16" s="389"/>
      <c r="J16" s="390"/>
    </row>
    <row r="17" spans="1:10" x14ac:dyDescent="0.2">
      <c r="A17" s="391" t="s">
        <v>254</v>
      </c>
      <c r="B17" s="392"/>
      <c r="C17" s="392"/>
      <c r="D17" s="392"/>
      <c r="E17" s="392"/>
      <c r="F17" s="392"/>
      <c r="G17" s="392"/>
      <c r="H17" s="392"/>
      <c r="I17" s="392"/>
      <c r="J17" s="393"/>
    </row>
    <row r="18" spans="1:10" x14ac:dyDescent="0.2">
      <c r="A18" s="405" t="s">
        <v>117</v>
      </c>
      <c r="B18" s="405"/>
      <c r="C18" s="405"/>
      <c r="D18" s="405"/>
      <c r="E18" s="406">
        <f>$J$1 - 3</f>
        <v>2017</v>
      </c>
      <c r="F18" s="406"/>
      <c r="G18" s="335">
        <f>$J$1-2</f>
        <v>2018</v>
      </c>
      <c r="H18" s="335">
        <f>$J$1-1</f>
        <v>2019</v>
      </c>
      <c r="I18" s="407">
        <f>$J$1</f>
        <v>2020</v>
      </c>
      <c r="J18" s="407"/>
    </row>
    <row r="19" spans="1:10" x14ac:dyDescent="0.2">
      <c r="A19" s="408" t="s">
        <v>255</v>
      </c>
      <c r="B19" s="408"/>
      <c r="C19" s="408"/>
      <c r="D19" s="408"/>
      <c r="E19" s="431">
        <v>143</v>
      </c>
      <c r="F19" s="431"/>
      <c r="G19" s="338">
        <v>167</v>
      </c>
      <c r="H19" s="338"/>
      <c r="I19" s="431"/>
      <c r="J19" s="431"/>
    </row>
    <row r="20" spans="1:10" x14ac:dyDescent="0.2">
      <c r="A20" s="385" t="s">
        <v>256</v>
      </c>
      <c r="B20" s="385"/>
      <c r="C20" s="385"/>
      <c r="D20" s="385"/>
      <c r="E20" s="431">
        <v>24</v>
      </c>
      <c r="F20" s="431"/>
      <c r="G20" s="338">
        <v>12</v>
      </c>
      <c r="H20" s="338"/>
      <c r="I20" s="431"/>
      <c r="J20" s="431"/>
    </row>
    <row r="21" spans="1:10" x14ac:dyDescent="0.2">
      <c r="A21" s="319"/>
      <c r="B21" s="320"/>
      <c r="C21" s="320"/>
      <c r="D21" s="320"/>
      <c r="E21" s="320"/>
      <c r="F21" s="320"/>
      <c r="G21" s="320"/>
      <c r="H21" s="320"/>
      <c r="I21" s="320"/>
      <c r="J21" s="321"/>
    </row>
    <row r="22" spans="1:10" x14ac:dyDescent="0.2">
      <c r="A22" s="424"/>
      <c r="B22" s="425"/>
      <c r="C22" s="425"/>
      <c r="D22" s="425"/>
      <c r="E22" s="425"/>
      <c r="F22" s="425"/>
      <c r="G22" s="425"/>
      <c r="H22" s="425"/>
      <c r="I22" s="425"/>
      <c r="J22" s="426"/>
    </row>
    <row r="23" spans="1:10" x14ac:dyDescent="0.2">
      <c r="A23" s="319"/>
      <c r="B23" s="320"/>
      <c r="C23" s="320"/>
      <c r="D23" s="320"/>
      <c r="E23" s="320"/>
      <c r="F23" s="320"/>
      <c r="G23" s="320"/>
      <c r="H23" s="320"/>
      <c r="I23" s="320"/>
      <c r="J23" s="321"/>
    </row>
    <row r="24" spans="1:10" ht="13.5" thickBot="1" x14ac:dyDescent="0.25">
      <c r="A24" s="319"/>
      <c r="B24" s="320"/>
      <c r="C24" s="320"/>
      <c r="D24" s="320"/>
      <c r="E24" s="320"/>
      <c r="F24" s="320"/>
      <c r="G24" s="320"/>
      <c r="H24" s="320"/>
      <c r="I24" s="320"/>
      <c r="J24" s="321"/>
    </row>
    <row r="25" spans="1:10" x14ac:dyDescent="0.2">
      <c r="A25" s="402" t="s">
        <v>257</v>
      </c>
      <c r="B25" s="403"/>
      <c r="C25" s="403"/>
      <c r="D25" s="403"/>
      <c r="E25" s="403"/>
      <c r="F25" s="403"/>
      <c r="G25" s="403"/>
      <c r="H25" s="403"/>
      <c r="I25" s="403"/>
      <c r="J25" s="404"/>
    </row>
    <row r="26" spans="1:10" x14ac:dyDescent="0.2">
      <c r="A26" s="394" t="s">
        <v>117</v>
      </c>
      <c r="B26" s="395"/>
      <c r="C26" s="395"/>
      <c r="D26" s="395"/>
      <c r="E26" s="427">
        <f>$J$1 - 3</f>
        <v>2017</v>
      </c>
      <c r="F26" s="428"/>
      <c r="G26" s="334">
        <f>$J$1-2</f>
        <v>2018</v>
      </c>
      <c r="H26" s="334">
        <f>$J$1-1</f>
        <v>2019</v>
      </c>
      <c r="I26" s="429">
        <f>$J$1</f>
        <v>2020</v>
      </c>
      <c r="J26" s="430"/>
    </row>
    <row r="27" spans="1:10" ht="12.75" customHeight="1" x14ac:dyDescent="0.2">
      <c r="A27" s="408" t="s">
        <v>258</v>
      </c>
      <c r="B27" s="408"/>
      <c r="C27" s="408"/>
      <c r="D27" s="408"/>
      <c r="E27" s="432">
        <v>182474.78</v>
      </c>
      <c r="F27" s="432"/>
      <c r="G27" s="340">
        <v>218494.22</v>
      </c>
      <c r="H27" s="340"/>
      <c r="I27" s="432"/>
      <c r="J27" s="432"/>
    </row>
    <row r="28" spans="1:10" ht="12.75" customHeight="1" x14ac:dyDescent="0.2">
      <c r="A28" s="408" t="s">
        <v>309</v>
      </c>
      <c r="B28" s="408"/>
      <c r="C28" s="408"/>
      <c r="D28" s="408"/>
      <c r="E28" s="432"/>
      <c r="F28" s="432"/>
      <c r="G28" s="340"/>
      <c r="H28" s="340"/>
      <c r="I28" s="432"/>
      <c r="J28" s="432"/>
    </row>
    <row r="29" spans="1:10" ht="12.75" customHeight="1" x14ac:dyDescent="0.2">
      <c r="A29" s="408" t="s">
        <v>310</v>
      </c>
      <c r="B29" s="408"/>
      <c r="C29" s="408"/>
      <c r="D29" s="408"/>
      <c r="E29" s="432"/>
      <c r="F29" s="432"/>
      <c r="G29" s="340"/>
      <c r="H29" s="340"/>
      <c r="I29" s="432"/>
      <c r="J29" s="432"/>
    </row>
    <row r="30" spans="1:10" ht="44.25" customHeight="1" x14ac:dyDescent="0.2">
      <c r="A30" s="442" t="s">
        <v>311</v>
      </c>
      <c r="B30" s="442"/>
      <c r="C30" s="442"/>
      <c r="D30" s="442"/>
      <c r="E30" s="432"/>
      <c r="F30" s="432"/>
      <c r="G30" s="340"/>
      <c r="H30" s="340"/>
      <c r="I30" s="432"/>
      <c r="J30" s="432"/>
    </row>
    <row r="31" spans="1:10" ht="24" customHeight="1" x14ac:dyDescent="0.2">
      <c r="A31" s="408" t="s">
        <v>312</v>
      </c>
      <c r="B31" s="408"/>
      <c r="C31" s="408"/>
      <c r="D31" s="408"/>
      <c r="E31" s="432"/>
      <c r="F31" s="432"/>
      <c r="G31" s="340"/>
      <c r="H31" s="340"/>
      <c r="I31" s="432"/>
      <c r="J31" s="432"/>
    </row>
    <row r="32" spans="1:10" ht="12.75" customHeight="1" x14ac:dyDescent="0.2">
      <c r="A32" s="408" t="s">
        <v>259</v>
      </c>
      <c r="B32" s="408"/>
      <c r="C32" s="408"/>
      <c r="D32" s="408"/>
      <c r="E32" s="432">
        <v>200</v>
      </c>
      <c r="F32" s="432"/>
      <c r="G32" s="340">
        <v>200</v>
      </c>
      <c r="H32" s="340"/>
      <c r="I32" s="432"/>
      <c r="J32" s="432"/>
    </row>
    <row r="33" spans="1:11" ht="12.75" customHeight="1" x14ac:dyDescent="0.2">
      <c r="A33" s="408" t="s">
        <v>260</v>
      </c>
      <c r="B33" s="408"/>
      <c r="C33" s="408"/>
      <c r="D33" s="408"/>
      <c r="E33" s="432">
        <v>200</v>
      </c>
      <c r="F33" s="432"/>
      <c r="G33" s="340">
        <v>200</v>
      </c>
      <c r="H33" s="340"/>
      <c r="I33" s="432"/>
      <c r="J33" s="432"/>
    </row>
    <row r="34" spans="1:11" x14ac:dyDescent="0.2">
      <c r="A34" s="319"/>
      <c r="B34" s="320"/>
      <c r="C34" s="320"/>
      <c r="D34" s="320"/>
      <c r="E34" s="320"/>
      <c r="F34" s="320"/>
      <c r="G34" s="320"/>
      <c r="H34" s="320"/>
      <c r="I34" s="320"/>
      <c r="J34" s="321"/>
    </row>
    <row r="35" spans="1:11" ht="13.5" thickBot="1" x14ac:dyDescent="0.25">
      <c r="A35" s="319"/>
      <c r="B35" s="320"/>
      <c r="C35" s="320"/>
      <c r="D35" s="320"/>
      <c r="E35" s="320"/>
      <c r="F35" s="320"/>
      <c r="G35" s="320"/>
      <c r="H35" s="320"/>
      <c r="I35" s="320"/>
      <c r="J35" s="321"/>
    </row>
    <row r="36" spans="1:11" x14ac:dyDescent="0.2">
      <c r="A36" s="433" t="s">
        <v>261</v>
      </c>
      <c r="B36" s="434"/>
      <c r="C36" s="434"/>
      <c r="D36" s="434"/>
      <c r="E36" s="434"/>
      <c r="F36" s="434"/>
      <c r="G36" s="434"/>
      <c r="H36" s="434"/>
      <c r="I36" s="434"/>
      <c r="J36" s="435"/>
    </row>
    <row r="37" spans="1:11" x14ac:dyDescent="0.2">
      <c r="A37" s="455" t="s">
        <v>117</v>
      </c>
      <c r="B37" s="456"/>
      <c r="C37" s="456"/>
      <c r="D37" s="457"/>
      <c r="E37" s="458">
        <f>$J$1-3</f>
        <v>2017</v>
      </c>
      <c r="F37" s="459"/>
      <c r="G37" s="332">
        <f>$J$1-2</f>
        <v>2018</v>
      </c>
      <c r="H37" s="334">
        <f>$J$1-1</f>
        <v>2019</v>
      </c>
      <c r="I37" s="429">
        <f>$J$1</f>
        <v>2020</v>
      </c>
      <c r="J37" s="430"/>
    </row>
    <row r="38" spans="1:11" ht="12.75" customHeight="1" x14ac:dyDescent="0.2">
      <c r="A38" s="443" t="s">
        <v>262</v>
      </c>
      <c r="B38" s="444"/>
      <c r="C38" s="444"/>
      <c r="D38" s="445"/>
      <c r="E38" s="462">
        <v>0.2727</v>
      </c>
      <c r="F38" s="463"/>
      <c r="G38" s="468">
        <v>0.31069999999999998</v>
      </c>
      <c r="H38" s="470">
        <f>G27/'[2]Economico Patrimoniale'!I19</f>
        <v>0.31065283921173248</v>
      </c>
      <c r="I38" s="470"/>
      <c r="J38" s="472"/>
    </row>
    <row r="39" spans="1:11" ht="12.75" customHeight="1" x14ac:dyDescent="0.2">
      <c r="A39" s="436" t="s">
        <v>223</v>
      </c>
      <c r="B39" s="437"/>
      <c r="C39" s="437"/>
      <c r="D39" s="438"/>
      <c r="E39" s="464"/>
      <c r="F39" s="465"/>
      <c r="G39" s="469"/>
      <c r="H39" s="471"/>
      <c r="I39" s="471"/>
      <c r="J39" s="473"/>
    </row>
    <row r="40" spans="1:11" ht="12.75" customHeight="1" x14ac:dyDescent="0.2">
      <c r="A40" s="439" t="s">
        <v>263</v>
      </c>
      <c r="B40" s="440"/>
      <c r="C40" s="440"/>
      <c r="D40" s="441"/>
      <c r="E40" s="466"/>
      <c r="F40" s="467"/>
      <c r="G40" s="469"/>
      <c r="H40" s="471"/>
      <c r="I40" s="471"/>
      <c r="J40" s="473"/>
    </row>
    <row r="41" spans="1:11" ht="12.75" customHeight="1" x14ac:dyDescent="0.2">
      <c r="A41" s="443" t="s">
        <v>264</v>
      </c>
      <c r="B41" s="444"/>
      <c r="C41" s="444"/>
      <c r="D41" s="445"/>
      <c r="E41" s="446">
        <v>36494.955999999998</v>
      </c>
      <c r="F41" s="447"/>
      <c r="G41" s="451">
        <v>54623.56</v>
      </c>
      <c r="H41" s="453">
        <v>0</v>
      </c>
      <c r="I41" s="453"/>
      <c r="J41" s="460"/>
    </row>
    <row r="42" spans="1:11" ht="12.75" customHeight="1" x14ac:dyDescent="0.2">
      <c r="A42" s="436" t="s">
        <v>223</v>
      </c>
      <c r="B42" s="437"/>
      <c r="C42" s="437"/>
      <c r="D42" s="438"/>
      <c r="E42" s="448"/>
      <c r="F42" s="449"/>
      <c r="G42" s="452"/>
      <c r="H42" s="454"/>
      <c r="I42" s="454"/>
      <c r="J42" s="461"/>
    </row>
    <row r="43" spans="1:11" ht="12.75" customHeight="1" x14ac:dyDescent="0.2">
      <c r="A43" s="439" t="s">
        <v>265</v>
      </c>
      <c r="B43" s="440"/>
      <c r="C43" s="440"/>
      <c r="D43" s="441"/>
      <c r="E43" s="450"/>
      <c r="F43" s="451"/>
      <c r="G43" s="452"/>
      <c r="H43" s="454"/>
      <c r="I43" s="454"/>
      <c r="J43" s="461"/>
    </row>
    <row r="44" spans="1:11" ht="12.75" customHeight="1" x14ac:dyDescent="0.2">
      <c r="A44" s="474" t="s">
        <v>266</v>
      </c>
      <c r="B44" s="475"/>
      <c r="C44" s="475"/>
      <c r="D44" s="476"/>
      <c r="E44" s="477" t="e">
        <f>[2]Organizzazione!E27/#REF!</f>
        <v>#REF!</v>
      </c>
      <c r="F44" s="478"/>
      <c r="G44" s="482" t="e">
        <f>E27/#REF!</f>
        <v>#REF!</v>
      </c>
      <c r="H44" s="484" t="e">
        <f>G27/#REF!</f>
        <v>#REF!</v>
      </c>
      <c r="I44" s="484"/>
      <c r="J44" s="486"/>
    </row>
    <row r="45" spans="1:11" ht="12.75" customHeight="1" x14ac:dyDescent="0.2">
      <c r="A45" s="436" t="s">
        <v>223</v>
      </c>
      <c r="B45" s="437"/>
      <c r="C45" s="437"/>
      <c r="D45" s="438"/>
      <c r="E45" s="479"/>
      <c r="F45" s="480"/>
      <c r="G45" s="483"/>
      <c r="H45" s="485"/>
      <c r="I45" s="485"/>
      <c r="J45" s="487"/>
    </row>
    <row r="46" spans="1:11" ht="13.5" customHeight="1" x14ac:dyDescent="0.2">
      <c r="A46" s="439" t="s">
        <v>116</v>
      </c>
      <c r="B46" s="440"/>
      <c r="C46" s="440"/>
      <c r="D46" s="441"/>
      <c r="E46" s="481"/>
      <c r="F46" s="482"/>
      <c r="G46" s="483"/>
      <c r="H46" s="485"/>
      <c r="I46" s="485"/>
      <c r="J46" s="487"/>
    </row>
    <row r="47" spans="1:11" ht="12.75" customHeight="1" x14ac:dyDescent="0.2">
      <c r="A47" s="474" t="s">
        <v>267</v>
      </c>
      <c r="B47" s="475"/>
      <c r="C47" s="475"/>
      <c r="D47" s="476"/>
      <c r="E47" s="490" t="e">
        <f>#REF!/[2]Organizzazione!E8</f>
        <v>#REF!</v>
      </c>
      <c r="F47" s="491"/>
      <c r="G47" s="496" t="e">
        <f>#REF!/[2]Organizzazione!G8</f>
        <v>#REF!</v>
      </c>
      <c r="H47" s="497" t="e">
        <f>#REF!/[2]Organizzazione!I8</f>
        <v>#REF!</v>
      </c>
      <c r="I47" s="497"/>
      <c r="J47" s="499"/>
    </row>
    <row r="48" spans="1:11" ht="12.75" customHeight="1" x14ac:dyDescent="0.2">
      <c r="A48" s="436" t="s">
        <v>116</v>
      </c>
      <c r="B48" s="437"/>
      <c r="C48" s="437"/>
      <c r="D48" s="438"/>
      <c r="E48" s="492"/>
      <c r="F48" s="493"/>
      <c r="G48" s="496"/>
      <c r="H48" s="498"/>
      <c r="I48" s="498"/>
      <c r="J48" s="500"/>
      <c r="K48" s="322"/>
    </row>
    <row r="49" spans="1:10" ht="12.75" customHeight="1" x14ac:dyDescent="0.2">
      <c r="A49" s="439" t="s">
        <v>265</v>
      </c>
      <c r="B49" s="440"/>
      <c r="C49" s="440"/>
      <c r="D49" s="441"/>
      <c r="E49" s="494"/>
      <c r="F49" s="495"/>
      <c r="G49" s="496"/>
      <c r="H49" s="498"/>
      <c r="I49" s="498"/>
      <c r="J49" s="500"/>
    </row>
    <row r="50" spans="1:10" ht="12.75" customHeight="1" x14ac:dyDescent="0.2">
      <c r="A50" s="443" t="s">
        <v>268</v>
      </c>
      <c r="B50" s="444"/>
      <c r="C50" s="444"/>
      <c r="D50" s="445"/>
      <c r="E50" s="462">
        <f>E5/E8</f>
        <v>0</v>
      </c>
      <c r="F50" s="463"/>
      <c r="G50" s="488">
        <f>G5/G8</f>
        <v>0</v>
      </c>
      <c r="H50" s="489">
        <f>H5/H8</f>
        <v>0</v>
      </c>
      <c r="I50" s="489"/>
      <c r="J50" s="473"/>
    </row>
    <row r="51" spans="1:10" ht="12.75" customHeight="1" x14ac:dyDescent="0.2">
      <c r="A51" s="436" t="s">
        <v>269</v>
      </c>
      <c r="B51" s="437"/>
      <c r="C51" s="437"/>
      <c r="D51" s="438"/>
      <c r="E51" s="464"/>
      <c r="F51" s="465"/>
      <c r="G51" s="488"/>
      <c r="H51" s="489"/>
      <c r="I51" s="489"/>
      <c r="J51" s="473"/>
    </row>
    <row r="52" spans="1:10" ht="12.75" customHeight="1" x14ac:dyDescent="0.2">
      <c r="A52" s="439" t="s">
        <v>265</v>
      </c>
      <c r="B52" s="440"/>
      <c r="C52" s="440"/>
      <c r="D52" s="441"/>
      <c r="E52" s="466"/>
      <c r="F52" s="467"/>
      <c r="G52" s="488"/>
      <c r="H52" s="489"/>
      <c r="I52" s="489"/>
      <c r="J52" s="473"/>
    </row>
    <row r="53" spans="1:10" ht="12.75" customHeight="1" x14ac:dyDescent="0.2">
      <c r="A53" s="474" t="s">
        <v>270</v>
      </c>
      <c r="B53" s="475"/>
      <c r="C53" s="475"/>
      <c r="D53" s="476"/>
      <c r="E53" s="462">
        <v>0.4</v>
      </c>
      <c r="F53" s="463"/>
      <c r="G53" s="488">
        <v>0.25</v>
      </c>
      <c r="H53" s="489">
        <v>0.5</v>
      </c>
      <c r="I53" s="489"/>
      <c r="J53" s="473"/>
    </row>
    <row r="54" spans="1:10" ht="12.75" customHeight="1" x14ac:dyDescent="0.2">
      <c r="A54" s="436" t="s">
        <v>271</v>
      </c>
      <c r="B54" s="437"/>
      <c r="C54" s="437"/>
      <c r="D54" s="438"/>
      <c r="E54" s="464"/>
      <c r="F54" s="465"/>
      <c r="G54" s="488"/>
      <c r="H54" s="489"/>
      <c r="I54" s="489"/>
      <c r="J54" s="473"/>
    </row>
    <row r="55" spans="1:10" ht="13.5" customHeight="1" x14ac:dyDescent="0.2">
      <c r="A55" s="501" t="s">
        <v>265</v>
      </c>
      <c r="B55" s="437"/>
      <c r="C55" s="437"/>
      <c r="D55" s="438"/>
      <c r="E55" s="466"/>
      <c r="F55" s="467"/>
      <c r="G55" s="488"/>
      <c r="H55" s="489"/>
      <c r="I55" s="489"/>
      <c r="J55" s="473"/>
    </row>
    <row r="56" spans="1:10" ht="13.15" customHeight="1" x14ac:dyDescent="0.2">
      <c r="A56" s="443" t="s">
        <v>272</v>
      </c>
      <c r="B56" s="444"/>
      <c r="C56" s="444"/>
      <c r="D56" s="445"/>
      <c r="E56" s="462">
        <v>1</v>
      </c>
      <c r="F56" s="463"/>
      <c r="G56" s="469" t="e">
        <v>#DIV/0!</v>
      </c>
      <c r="H56" s="471" t="e">
        <f>H33/H32</f>
        <v>#DIV/0!</v>
      </c>
      <c r="I56" s="471"/>
      <c r="J56" s="473"/>
    </row>
    <row r="57" spans="1:10" ht="13.15" customHeight="1" x14ac:dyDescent="0.2">
      <c r="A57" s="436" t="s">
        <v>273</v>
      </c>
      <c r="B57" s="437"/>
      <c r="C57" s="437"/>
      <c r="D57" s="438"/>
      <c r="E57" s="464"/>
      <c r="F57" s="465"/>
      <c r="G57" s="469"/>
      <c r="H57" s="471"/>
      <c r="I57" s="471"/>
      <c r="J57" s="473"/>
    </row>
    <row r="58" spans="1:10" ht="13.15" customHeight="1" x14ac:dyDescent="0.2">
      <c r="A58" s="439" t="s">
        <v>274</v>
      </c>
      <c r="B58" s="440"/>
      <c r="C58" s="440"/>
      <c r="D58" s="441"/>
      <c r="E58" s="466"/>
      <c r="F58" s="467"/>
      <c r="G58" s="469"/>
      <c r="H58" s="471"/>
      <c r="I58" s="471"/>
      <c r="J58" s="473"/>
    </row>
    <row r="59" spans="1:10" ht="13.15" customHeight="1" x14ac:dyDescent="0.2">
      <c r="A59" s="443" t="s">
        <v>275</v>
      </c>
      <c r="B59" s="444"/>
      <c r="C59" s="444"/>
      <c r="D59" s="445"/>
      <c r="E59" s="477">
        <v>40</v>
      </c>
      <c r="F59" s="478"/>
      <c r="G59" s="510">
        <v>0</v>
      </c>
      <c r="H59" s="485">
        <f>H33/H8</f>
        <v>0</v>
      </c>
      <c r="I59" s="485"/>
      <c r="J59" s="487"/>
    </row>
    <row r="60" spans="1:10" ht="13.15" customHeight="1" x14ac:dyDescent="0.2">
      <c r="A60" s="436" t="s">
        <v>276</v>
      </c>
      <c r="B60" s="437"/>
      <c r="C60" s="437"/>
      <c r="D60" s="438"/>
      <c r="E60" s="479"/>
      <c r="F60" s="480"/>
      <c r="G60" s="510"/>
      <c r="H60" s="485"/>
      <c r="I60" s="485"/>
      <c r="J60" s="487"/>
    </row>
    <row r="61" spans="1:10" ht="13.15" customHeight="1" x14ac:dyDescent="0.2">
      <c r="A61" s="439" t="s">
        <v>265</v>
      </c>
      <c r="B61" s="440"/>
      <c r="C61" s="440"/>
      <c r="D61" s="441"/>
      <c r="E61" s="481"/>
      <c r="F61" s="482"/>
      <c r="G61" s="510"/>
      <c r="H61" s="485"/>
      <c r="I61" s="485"/>
      <c r="J61" s="487"/>
    </row>
    <row r="62" spans="1:10" ht="13.15" customHeight="1" x14ac:dyDescent="0.2">
      <c r="A62" s="474" t="s">
        <v>277</v>
      </c>
      <c r="B62" s="475"/>
      <c r="C62" s="475"/>
      <c r="D62" s="476"/>
      <c r="E62" s="462">
        <v>1.1000000000000001E-3</v>
      </c>
      <c r="F62" s="463"/>
      <c r="G62" s="488">
        <v>0</v>
      </c>
      <c r="H62" s="471">
        <f>H33/G27</f>
        <v>0</v>
      </c>
      <c r="I62" s="471"/>
      <c r="J62" s="473"/>
    </row>
    <row r="63" spans="1:10" ht="13.15" customHeight="1" x14ac:dyDescent="0.2">
      <c r="A63" s="436" t="s">
        <v>276</v>
      </c>
      <c r="B63" s="437"/>
      <c r="C63" s="437"/>
      <c r="D63" s="438"/>
      <c r="E63" s="464"/>
      <c r="F63" s="465"/>
      <c r="G63" s="488"/>
      <c r="H63" s="471"/>
      <c r="I63" s="471"/>
      <c r="J63" s="473"/>
    </row>
    <row r="64" spans="1:10" ht="13.9" customHeight="1" thickBot="1" x14ac:dyDescent="0.25">
      <c r="A64" s="507" t="s">
        <v>223</v>
      </c>
      <c r="B64" s="508"/>
      <c r="C64" s="508"/>
      <c r="D64" s="509"/>
      <c r="E64" s="502"/>
      <c r="F64" s="503"/>
      <c r="G64" s="504"/>
      <c r="H64" s="505"/>
      <c r="I64" s="505"/>
      <c r="J64" s="506"/>
    </row>
    <row r="67" spans="1:10" x14ac:dyDescent="0.2">
      <c r="A67" s="425"/>
      <c r="B67" s="425"/>
      <c r="C67" s="425"/>
      <c r="D67" s="425"/>
      <c r="E67" s="425"/>
      <c r="F67" s="425"/>
      <c r="G67" s="425"/>
      <c r="H67" s="425"/>
      <c r="I67" s="425"/>
      <c r="J67" s="425"/>
    </row>
  </sheetData>
  <mergeCells count="140">
    <mergeCell ref="A67:J67"/>
    <mergeCell ref="A62:D62"/>
    <mergeCell ref="E62:F64"/>
    <mergeCell ref="G62:G64"/>
    <mergeCell ref="H62:H64"/>
    <mergeCell ref="I62:J64"/>
    <mergeCell ref="A63:D63"/>
    <mergeCell ref="A64:D64"/>
    <mergeCell ref="A59:D59"/>
    <mergeCell ref="E59:F61"/>
    <mergeCell ref="G59:G61"/>
    <mergeCell ref="H59:H61"/>
    <mergeCell ref="I59:J61"/>
    <mergeCell ref="A60:D60"/>
    <mergeCell ref="A61:D61"/>
    <mergeCell ref="A56:D56"/>
    <mergeCell ref="E56:F58"/>
    <mergeCell ref="G56:G58"/>
    <mergeCell ref="H56:H58"/>
    <mergeCell ref="I56:J58"/>
    <mergeCell ref="A57:D57"/>
    <mergeCell ref="A58:D58"/>
    <mergeCell ref="A53:D53"/>
    <mergeCell ref="E53:F55"/>
    <mergeCell ref="G53:G55"/>
    <mergeCell ref="H53:H55"/>
    <mergeCell ref="I53:J55"/>
    <mergeCell ref="A54:D54"/>
    <mergeCell ref="A55:D55"/>
    <mergeCell ref="A44:D44"/>
    <mergeCell ref="E44:F46"/>
    <mergeCell ref="G44:G46"/>
    <mergeCell ref="H44:H46"/>
    <mergeCell ref="I44:J46"/>
    <mergeCell ref="A45:D45"/>
    <mergeCell ref="A46:D46"/>
    <mergeCell ref="A50:D50"/>
    <mergeCell ref="E50:F52"/>
    <mergeCell ref="G50:G52"/>
    <mergeCell ref="H50:H52"/>
    <mergeCell ref="I50:J52"/>
    <mergeCell ref="A51:D51"/>
    <mergeCell ref="A52:D52"/>
    <mergeCell ref="A47:D47"/>
    <mergeCell ref="E47:F49"/>
    <mergeCell ref="G47:G49"/>
    <mergeCell ref="H47:H49"/>
    <mergeCell ref="I47:J49"/>
    <mergeCell ref="A48:D48"/>
    <mergeCell ref="A49:D49"/>
    <mergeCell ref="A41:D41"/>
    <mergeCell ref="E41:F43"/>
    <mergeCell ref="G41:G43"/>
    <mergeCell ref="H41:H43"/>
    <mergeCell ref="A37:D37"/>
    <mergeCell ref="E37:F37"/>
    <mergeCell ref="I41:J43"/>
    <mergeCell ref="A42:D42"/>
    <mergeCell ref="A43:D43"/>
    <mergeCell ref="I37:J37"/>
    <mergeCell ref="A38:D38"/>
    <mergeCell ref="E38:F40"/>
    <mergeCell ref="G38:G40"/>
    <mergeCell ref="H38:H40"/>
    <mergeCell ref="I38:J40"/>
    <mergeCell ref="A33:D33"/>
    <mergeCell ref="E33:F33"/>
    <mergeCell ref="I33:J33"/>
    <mergeCell ref="A36:J36"/>
    <mergeCell ref="A39:D39"/>
    <mergeCell ref="A40:D40"/>
    <mergeCell ref="A27:D27"/>
    <mergeCell ref="E27:F27"/>
    <mergeCell ref="I27:J27"/>
    <mergeCell ref="A32:D32"/>
    <mergeCell ref="E32:F32"/>
    <mergeCell ref="I32:J32"/>
    <mergeCell ref="A28:D28"/>
    <mergeCell ref="E28:F28"/>
    <mergeCell ref="I28:J28"/>
    <mergeCell ref="A29:D29"/>
    <mergeCell ref="A31:D31"/>
    <mergeCell ref="E31:F31"/>
    <mergeCell ref="I31:J31"/>
    <mergeCell ref="E29:F29"/>
    <mergeCell ref="I29:J29"/>
    <mergeCell ref="A30:D30"/>
    <mergeCell ref="E30:F30"/>
    <mergeCell ref="I30:J30"/>
    <mergeCell ref="A22:J22"/>
    <mergeCell ref="A25:J25"/>
    <mergeCell ref="A26:D26"/>
    <mergeCell ref="E26:F26"/>
    <mergeCell ref="I26:J26"/>
    <mergeCell ref="A19:D19"/>
    <mergeCell ref="E19:F19"/>
    <mergeCell ref="I19:J19"/>
    <mergeCell ref="A20:D20"/>
    <mergeCell ref="E20:F20"/>
    <mergeCell ref="I20:J20"/>
    <mergeCell ref="A12:D12"/>
    <mergeCell ref="E12:F12"/>
    <mergeCell ref="I12:J12"/>
    <mergeCell ref="A13:D13"/>
    <mergeCell ref="E13:F13"/>
    <mergeCell ref="I13:J13"/>
    <mergeCell ref="A16:J16"/>
    <mergeCell ref="A17:J17"/>
    <mergeCell ref="A18:D18"/>
    <mergeCell ref="E18:F18"/>
    <mergeCell ref="I18:J18"/>
    <mergeCell ref="A14:D14"/>
    <mergeCell ref="E14:F14"/>
    <mergeCell ref="I14:J14"/>
    <mergeCell ref="A15:D15"/>
    <mergeCell ref="E15:F15"/>
    <mergeCell ref="I15:J15"/>
    <mergeCell ref="A6:D6"/>
    <mergeCell ref="E6:F6"/>
    <mergeCell ref="I6:J6"/>
    <mergeCell ref="A9:J9"/>
    <mergeCell ref="A10:J10"/>
    <mergeCell ref="A11:D11"/>
    <mergeCell ref="E11:F11"/>
    <mergeCell ref="A1:H1"/>
    <mergeCell ref="A2:J2"/>
    <mergeCell ref="A3:J3"/>
    <mergeCell ref="A4:D4"/>
    <mergeCell ref="E4:F4"/>
    <mergeCell ref="I4:J4"/>
    <mergeCell ref="A5:D5"/>
    <mergeCell ref="E5:F5"/>
    <mergeCell ref="I5:J5"/>
    <mergeCell ref="I11:J11"/>
    <mergeCell ref="A7:D7"/>
    <mergeCell ref="E7:F7"/>
    <mergeCell ref="I7:J7"/>
    <mergeCell ref="A8:D8"/>
    <mergeCell ref="E8:F8"/>
    <mergeCell ref="I8:J8"/>
  </mergeCells>
  <printOptions horizontalCentered="1"/>
  <pageMargins left="0.39370078740157483" right="0.39370078740157483" top="0.6692913385826772" bottom="0.19685039370078741" header="0.19685039370078741" footer="0.19685039370078741"/>
  <pageSetup scale="80" orientation="portrait" r:id="rId1"/>
  <headerFooter alignWithMargins="0">
    <oddHeader>&amp;CCOMUNE DI LEINI</oddHeader>
    <oddFooter>&amp;L&amp;"Tahoma,Corsivo"&amp;8&amp;F&amp;R&amp;P</oddFooter>
  </headerFooter>
  <rowBreaks count="1" manualBreakCount="1">
    <brk id="6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20" zoomScaleNormal="100" workbookViewId="0">
      <selection activeCell="P31" sqref="P31"/>
    </sheetView>
  </sheetViews>
  <sheetFormatPr defaultRowHeight="12.75" x14ac:dyDescent="0.2"/>
  <cols>
    <col min="1" max="9" width="9.140625" style="4"/>
    <col min="10" max="10" width="10.140625" style="4" bestFit="1" customWidth="1"/>
    <col min="11" max="11" width="9.140625" style="4"/>
    <col min="12" max="12" width="9.7109375" style="4" customWidth="1"/>
    <col min="13" max="13" width="11.42578125" style="4" customWidth="1"/>
    <col min="14" max="14" width="11" style="4" customWidth="1"/>
    <col min="15" max="15" width="19" style="4" bestFit="1" customWidth="1"/>
    <col min="16" max="265" width="9.140625" style="4"/>
    <col min="266" max="266" width="10.140625" style="4" bestFit="1" customWidth="1"/>
    <col min="267" max="267" width="9.140625" style="4"/>
    <col min="268" max="268" width="9.7109375" style="4" customWidth="1"/>
    <col min="269" max="269" width="11.42578125" style="4" customWidth="1"/>
    <col min="270" max="270" width="11" style="4" customWidth="1"/>
    <col min="271" max="271" width="19" style="4" bestFit="1" customWidth="1"/>
    <col min="272" max="521" width="9.140625" style="4"/>
    <col min="522" max="522" width="10.140625" style="4" bestFit="1" customWidth="1"/>
    <col min="523" max="523" width="9.140625" style="4"/>
    <col min="524" max="524" width="9.7109375" style="4" customWidth="1"/>
    <col min="525" max="525" width="11.42578125" style="4" customWidth="1"/>
    <col min="526" max="526" width="11" style="4" customWidth="1"/>
    <col min="527" max="527" width="19" style="4" bestFit="1" customWidth="1"/>
    <col min="528" max="777" width="9.140625" style="4"/>
    <col min="778" max="778" width="10.140625" style="4" bestFit="1" customWidth="1"/>
    <col min="779" max="779" width="9.140625" style="4"/>
    <col min="780" max="780" width="9.7109375" style="4" customWidth="1"/>
    <col min="781" max="781" width="11.42578125" style="4" customWidth="1"/>
    <col min="782" max="782" width="11" style="4" customWidth="1"/>
    <col min="783" max="783" width="19" style="4" bestFit="1" customWidth="1"/>
    <col min="784" max="1033" width="9.140625" style="4"/>
    <col min="1034" max="1034" width="10.140625" style="4" bestFit="1" customWidth="1"/>
    <col min="1035" max="1035" width="9.140625" style="4"/>
    <col min="1036" max="1036" width="9.7109375" style="4" customWidth="1"/>
    <col min="1037" max="1037" width="11.42578125" style="4" customWidth="1"/>
    <col min="1038" max="1038" width="11" style="4" customWidth="1"/>
    <col min="1039" max="1039" width="19" style="4" bestFit="1" customWidth="1"/>
    <col min="1040" max="1289" width="9.140625" style="4"/>
    <col min="1290" max="1290" width="10.140625" style="4" bestFit="1" customWidth="1"/>
    <col min="1291" max="1291" width="9.140625" style="4"/>
    <col min="1292" max="1292" width="9.7109375" style="4" customWidth="1"/>
    <col min="1293" max="1293" width="11.42578125" style="4" customWidth="1"/>
    <col min="1294" max="1294" width="11" style="4" customWidth="1"/>
    <col min="1295" max="1295" width="19" style="4" bestFit="1" customWidth="1"/>
    <col min="1296" max="1545" width="9.140625" style="4"/>
    <col min="1546" max="1546" width="10.140625" style="4" bestFit="1" customWidth="1"/>
    <col min="1547" max="1547" width="9.140625" style="4"/>
    <col min="1548" max="1548" width="9.7109375" style="4" customWidth="1"/>
    <col min="1549" max="1549" width="11.42578125" style="4" customWidth="1"/>
    <col min="1550" max="1550" width="11" style="4" customWidth="1"/>
    <col min="1551" max="1551" width="19" style="4" bestFit="1" customWidth="1"/>
    <col min="1552" max="1801" width="9.140625" style="4"/>
    <col min="1802" max="1802" width="10.140625" style="4" bestFit="1" customWidth="1"/>
    <col min="1803" max="1803" width="9.140625" style="4"/>
    <col min="1804" max="1804" width="9.7109375" style="4" customWidth="1"/>
    <col min="1805" max="1805" width="11.42578125" style="4" customWidth="1"/>
    <col min="1806" max="1806" width="11" style="4" customWidth="1"/>
    <col min="1807" max="1807" width="19" style="4" bestFit="1" customWidth="1"/>
    <col min="1808" max="2057" width="9.140625" style="4"/>
    <col min="2058" max="2058" width="10.140625" style="4" bestFit="1" customWidth="1"/>
    <col min="2059" max="2059" width="9.140625" style="4"/>
    <col min="2060" max="2060" width="9.7109375" style="4" customWidth="1"/>
    <col min="2061" max="2061" width="11.42578125" style="4" customWidth="1"/>
    <col min="2062" max="2062" width="11" style="4" customWidth="1"/>
    <col min="2063" max="2063" width="19" style="4" bestFit="1" customWidth="1"/>
    <col min="2064" max="2313" width="9.140625" style="4"/>
    <col min="2314" max="2314" width="10.140625" style="4" bestFit="1" customWidth="1"/>
    <col min="2315" max="2315" width="9.140625" style="4"/>
    <col min="2316" max="2316" width="9.7109375" style="4" customWidth="1"/>
    <col min="2317" max="2317" width="11.42578125" style="4" customWidth="1"/>
    <col min="2318" max="2318" width="11" style="4" customWidth="1"/>
    <col min="2319" max="2319" width="19" style="4" bestFit="1" customWidth="1"/>
    <col min="2320" max="2569" width="9.140625" style="4"/>
    <col min="2570" max="2570" width="10.140625" style="4" bestFit="1" customWidth="1"/>
    <col min="2571" max="2571" width="9.140625" style="4"/>
    <col min="2572" max="2572" width="9.7109375" style="4" customWidth="1"/>
    <col min="2573" max="2573" width="11.42578125" style="4" customWidth="1"/>
    <col min="2574" max="2574" width="11" style="4" customWidth="1"/>
    <col min="2575" max="2575" width="19" style="4" bestFit="1" customWidth="1"/>
    <col min="2576" max="2825" width="9.140625" style="4"/>
    <col min="2826" max="2826" width="10.140625" style="4" bestFit="1" customWidth="1"/>
    <col min="2827" max="2827" width="9.140625" style="4"/>
    <col min="2828" max="2828" width="9.7109375" style="4" customWidth="1"/>
    <col min="2829" max="2829" width="11.42578125" style="4" customWidth="1"/>
    <col min="2830" max="2830" width="11" style="4" customWidth="1"/>
    <col min="2831" max="2831" width="19" style="4" bestFit="1" customWidth="1"/>
    <col min="2832" max="3081" width="9.140625" style="4"/>
    <col min="3082" max="3082" width="10.140625" style="4" bestFit="1" customWidth="1"/>
    <col min="3083" max="3083" width="9.140625" style="4"/>
    <col min="3084" max="3084" width="9.7109375" style="4" customWidth="1"/>
    <col min="3085" max="3085" width="11.42578125" style="4" customWidth="1"/>
    <col min="3086" max="3086" width="11" style="4" customWidth="1"/>
    <col min="3087" max="3087" width="19" style="4" bestFit="1" customWidth="1"/>
    <col min="3088" max="3337" width="9.140625" style="4"/>
    <col min="3338" max="3338" width="10.140625" style="4" bestFit="1" customWidth="1"/>
    <col min="3339" max="3339" width="9.140625" style="4"/>
    <col min="3340" max="3340" width="9.7109375" style="4" customWidth="1"/>
    <col min="3341" max="3341" width="11.42578125" style="4" customWidth="1"/>
    <col min="3342" max="3342" width="11" style="4" customWidth="1"/>
    <col min="3343" max="3343" width="19" style="4" bestFit="1" customWidth="1"/>
    <col min="3344" max="3593" width="9.140625" style="4"/>
    <col min="3594" max="3594" width="10.140625" style="4" bestFit="1" customWidth="1"/>
    <col min="3595" max="3595" width="9.140625" style="4"/>
    <col min="3596" max="3596" width="9.7109375" style="4" customWidth="1"/>
    <col min="3597" max="3597" width="11.42578125" style="4" customWidth="1"/>
    <col min="3598" max="3598" width="11" style="4" customWidth="1"/>
    <col min="3599" max="3599" width="19" style="4" bestFit="1" customWidth="1"/>
    <col min="3600" max="3849" width="9.140625" style="4"/>
    <col min="3850" max="3850" width="10.140625" style="4" bestFit="1" customWidth="1"/>
    <col min="3851" max="3851" width="9.140625" style="4"/>
    <col min="3852" max="3852" width="9.7109375" style="4" customWidth="1"/>
    <col min="3853" max="3853" width="11.42578125" style="4" customWidth="1"/>
    <col min="3854" max="3854" width="11" style="4" customWidth="1"/>
    <col min="3855" max="3855" width="19" style="4" bestFit="1" customWidth="1"/>
    <col min="3856" max="4105" width="9.140625" style="4"/>
    <col min="4106" max="4106" width="10.140625" style="4" bestFit="1" customWidth="1"/>
    <col min="4107" max="4107" width="9.140625" style="4"/>
    <col min="4108" max="4108" width="9.7109375" style="4" customWidth="1"/>
    <col min="4109" max="4109" width="11.42578125" style="4" customWidth="1"/>
    <col min="4110" max="4110" width="11" style="4" customWidth="1"/>
    <col min="4111" max="4111" width="19" style="4" bestFit="1" customWidth="1"/>
    <col min="4112" max="4361" width="9.140625" style="4"/>
    <col min="4362" max="4362" width="10.140625" style="4" bestFit="1" customWidth="1"/>
    <col min="4363" max="4363" width="9.140625" style="4"/>
    <col min="4364" max="4364" width="9.7109375" style="4" customWidth="1"/>
    <col min="4365" max="4365" width="11.42578125" style="4" customWidth="1"/>
    <col min="4366" max="4366" width="11" style="4" customWidth="1"/>
    <col min="4367" max="4367" width="19" style="4" bestFit="1" customWidth="1"/>
    <col min="4368" max="4617" width="9.140625" style="4"/>
    <col min="4618" max="4618" width="10.140625" style="4" bestFit="1" customWidth="1"/>
    <col min="4619" max="4619" width="9.140625" style="4"/>
    <col min="4620" max="4620" width="9.7109375" style="4" customWidth="1"/>
    <col min="4621" max="4621" width="11.42578125" style="4" customWidth="1"/>
    <col min="4622" max="4622" width="11" style="4" customWidth="1"/>
    <col min="4623" max="4623" width="19" style="4" bestFit="1" customWidth="1"/>
    <col min="4624" max="4873" width="9.140625" style="4"/>
    <col min="4874" max="4874" width="10.140625" style="4" bestFit="1" customWidth="1"/>
    <col min="4875" max="4875" width="9.140625" style="4"/>
    <col min="4876" max="4876" width="9.7109375" style="4" customWidth="1"/>
    <col min="4877" max="4877" width="11.42578125" style="4" customWidth="1"/>
    <col min="4878" max="4878" width="11" style="4" customWidth="1"/>
    <col min="4879" max="4879" width="19" style="4" bestFit="1" customWidth="1"/>
    <col min="4880" max="5129" width="9.140625" style="4"/>
    <col min="5130" max="5130" width="10.140625" style="4" bestFit="1" customWidth="1"/>
    <col min="5131" max="5131" width="9.140625" style="4"/>
    <col min="5132" max="5132" width="9.7109375" style="4" customWidth="1"/>
    <col min="5133" max="5133" width="11.42578125" style="4" customWidth="1"/>
    <col min="5134" max="5134" width="11" style="4" customWidth="1"/>
    <col min="5135" max="5135" width="19" style="4" bestFit="1" customWidth="1"/>
    <col min="5136" max="5385" width="9.140625" style="4"/>
    <col min="5386" max="5386" width="10.140625" style="4" bestFit="1" customWidth="1"/>
    <col min="5387" max="5387" width="9.140625" style="4"/>
    <col min="5388" max="5388" width="9.7109375" style="4" customWidth="1"/>
    <col min="5389" max="5389" width="11.42578125" style="4" customWidth="1"/>
    <col min="5390" max="5390" width="11" style="4" customWidth="1"/>
    <col min="5391" max="5391" width="19" style="4" bestFit="1" customWidth="1"/>
    <col min="5392" max="5641" width="9.140625" style="4"/>
    <col min="5642" max="5642" width="10.140625" style="4" bestFit="1" customWidth="1"/>
    <col min="5643" max="5643" width="9.140625" style="4"/>
    <col min="5644" max="5644" width="9.7109375" style="4" customWidth="1"/>
    <col min="5645" max="5645" width="11.42578125" style="4" customWidth="1"/>
    <col min="5646" max="5646" width="11" style="4" customWidth="1"/>
    <col min="5647" max="5647" width="19" style="4" bestFit="1" customWidth="1"/>
    <col min="5648" max="5897" width="9.140625" style="4"/>
    <col min="5898" max="5898" width="10.140625" style="4" bestFit="1" customWidth="1"/>
    <col min="5899" max="5899" width="9.140625" style="4"/>
    <col min="5900" max="5900" width="9.7109375" style="4" customWidth="1"/>
    <col min="5901" max="5901" width="11.42578125" style="4" customWidth="1"/>
    <col min="5902" max="5902" width="11" style="4" customWidth="1"/>
    <col min="5903" max="5903" width="19" style="4" bestFit="1" customWidth="1"/>
    <col min="5904" max="6153" width="9.140625" style="4"/>
    <col min="6154" max="6154" width="10.140625" style="4" bestFit="1" customWidth="1"/>
    <col min="6155" max="6155" width="9.140625" style="4"/>
    <col min="6156" max="6156" width="9.7109375" style="4" customWidth="1"/>
    <col min="6157" max="6157" width="11.42578125" style="4" customWidth="1"/>
    <col min="6158" max="6158" width="11" style="4" customWidth="1"/>
    <col min="6159" max="6159" width="19" style="4" bestFit="1" customWidth="1"/>
    <col min="6160" max="6409" width="9.140625" style="4"/>
    <col min="6410" max="6410" width="10.140625" style="4" bestFit="1" customWidth="1"/>
    <col min="6411" max="6411" width="9.140625" style="4"/>
    <col min="6412" max="6412" width="9.7109375" style="4" customWidth="1"/>
    <col min="6413" max="6413" width="11.42578125" style="4" customWidth="1"/>
    <col min="6414" max="6414" width="11" style="4" customWidth="1"/>
    <col min="6415" max="6415" width="19" style="4" bestFit="1" customWidth="1"/>
    <col min="6416" max="6665" width="9.140625" style="4"/>
    <col min="6666" max="6666" width="10.140625" style="4" bestFit="1" customWidth="1"/>
    <col min="6667" max="6667" width="9.140625" style="4"/>
    <col min="6668" max="6668" width="9.7109375" style="4" customWidth="1"/>
    <col min="6669" max="6669" width="11.42578125" style="4" customWidth="1"/>
    <col min="6670" max="6670" width="11" style="4" customWidth="1"/>
    <col min="6671" max="6671" width="19" style="4" bestFit="1" customWidth="1"/>
    <col min="6672" max="6921" width="9.140625" style="4"/>
    <col min="6922" max="6922" width="10.140625" style="4" bestFit="1" customWidth="1"/>
    <col min="6923" max="6923" width="9.140625" style="4"/>
    <col min="6924" max="6924" width="9.7109375" style="4" customWidth="1"/>
    <col min="6925" max="6925" width="11.42578125" style="4" customWidth="1"/>
    <col min="6926" max="6926" width="11" style="4" customWidth="1"/>
    <col min="6927" max="6927" width="19" style="4" bestFit="1" customWidth="1"/>
    <col min="6928" max="7177" width="9.140625" style="4"/>
    <col min="7178" max="7178" width="10.140625" style="4" bestFit="1" customWidth="1"/>
    <col min="7179" max="7179" width="9.140625" style="4"/>
    <col min="7180" max="7180" width="9.7109375" style="4" customWidth="1"/>
    <col min="7181" max="7181" width="11.42578125" style="4" customWidth="1"/>
    <col min="7182" max="7182" width="11" style="4" customWidth="1"/>
    <col min="7183" max="7183" width="19" style="4" bestFit="1" customWidth="1"/>
    <col min="7184" max="7433" width="9.140625" style="4"/>
    <col min="7434" max="7434" width="10.140625" style="4" bestFit="1" customWidth="1"/>
    <col min="7435" max="7435" width="9.140625" style="4"/>
    <col min="7436" max="7436" width="9.7109375" style="4" customWidth="1"/>
    <col min="7437" max="7437" width="11.42578125" style="4" customWidth="1"/>
    <col min="7438" max="7438" width="11" style="4" customWidth="1"/>
    <col min="7439" max="7439" width="19" style="4" bestFit="1" customWidth="1"/>
    <col min="7440" max="7689" width="9.140625" style="4"/>
    <col min="7690" max="7690" width="10.140625" style="4" bestFit="1" customWidth="1"/>
    <col min="7691" max="7691" width="9.140625" style="4"/>
    <col min="7692" max="7692" width="9.7109375" style="4" customWidth="1"/>
    <col min="7693" max="7693" width="11.42578125" style="4" customWidth="1"/>
    <col min="7694" max="7694" width="11" style="4" customWidth="1"/>
    <col min="7695" max="7695" width="19" style="4" bestFit="1" customWidth="1"/>
    <col min="7696" max="7945" width="9.140625" style="4"/>
    <col min="7946" max="7946" width="10.140625" style="4" bestFit="1" customWidth="1"/>
    <col min="7947" max="7947" width="9.140625" style="4"/>
    <col min="7948" max="7948" width="9.7109375" style="4" customWidth="1"/>
    <col min="7949" max="7949" width="11.42578125" style="4" customWidth="1"/>
    <col min="7950" max="7950" width="11" style="4" customWidth="1"/>
    <col min="7951" max="7951" width="19" style="4" bestFit="1" customWidth="1"/>
    <col min="7952" max="8201" width="9.140625" style="4"/>
    <col min="8202" max="8202" width="10.140625" style="4" bestFit="1" customWidth="1"/>
    <col min="8203" max="8203" width="9.140625" style="4"/>
    <col min="8204" max="8204" width="9.7109375" style="4" customWidth="1"/>
    <col min="8205" max="8205" width="11.42578125" style="4" customWidth="1"/>
    <col min="8206" max="8206" width="11" style="4" customWidth="1"/>
    <col min="8207" max="8207" width="19" style="4" bestFit="1" customWidth="1"/>
    <col min="8208" max="8457" width="9.140625" style="4"/>
    <col min="8458" max="8458" width="10.140625" style="4" bestFit="1" customWidth="1"/>
    <col min="8459" max="8459" width="9.140625" style="4"/>
    <col min="8460" max="8460" width="9.7109375" style="4" customWidth="1"/>
    <col min="8461" max="8461" width="11.42578125" style="4" customWidth="1"/>
    <col min="8462" max="8462" width="11" style="4" customWidth="1"/>
    <col min="8463" max="8463" width="19" style="4" bestFit="1" customWidth="1"/>
    <col min="8464" max="8713" width="9.140625" style="4"/>
    <col min="8714" max="8714" width="10.140625" style="4" bestFit="1" customWidth="1"/>
    <col min="8715" max="8715" width="9.140625" style="4"/>
    <col min="8716" max="8716" width="9.7109375" style="4" customWidth="1"/>
    <col min="8717" max="8717" width="11.42578125" style="4" customWidth="1"/>
    <col min="8718" max="8718" width="11" style="4" customWidth="1"/>
    <col min="8719" max="8719" width="19" style="4" bestFit="1" customWidth="1"/>
    <col min="8720" max="8969" width="9.140625" style="4"/>
    <col min="8970" max="8970" width="10.140625" style="4" bestFit="1" customWidth="1"/>
    <col min="8971" max="8971" width="9.140625" style="4"/>
    <col min="8972" max="8972" width="9.7109375" style="4" customWidth="1"/>
    <col min="8973" max="8973" width="11.42578125" style="4" customWidth="1"/>
    <col min="8974" max="8974" width="11" style="4" customWidth="1"/>
    <col min="8975" max="8975" width="19" style="4" bestFit="1" customWidth="1"/>
    <col min="8976" max="9225" width="9.140625" style="4"/>
    <col min="9226" max="9226" width="10.140625" style="4" bestFit="1" customWidth="1"/>
    <col min="9227" max="9227" width="9.140625" style="4"/>
    <col min="9228" max="9228" width="9.7109375" style="4" customWidth="1"/>
    <col min="9229" max="9229" width="11.42578125" style="4" customWidth="1"/>
    <col min="9230" max="9230" width="11" style="4" customWidth="1"/>
    <col min="9231" max="9231" width="19" style="4" bestFit="1" customWidth="1"/>
    <col min="9232" max="9481" width="9.140625" style="4"/>
    <col min="9482" max="9482" width="10.140625" style="4" bestFit="1" customWidth="1"/>
    <col min="9483" max="9483" width="9.140625" style="4"/>
    <col min="9484" max="9484" width="9.7109375" style="4" customWidth="1"/>
    <col min="9485" max="9485" width="11.42578125" style="4" customWidth="1"/>
    <col min="9486" max="9486" width="11" style="4" customWidth="1"/>
    <col min="9487" max="9487" width="19" style="4" bestFit="1" customWidth="1"/>
    <col min="9488" max="9737" width="9.140625" style="4"/>
    <col min="9738" max="9738" width="10.140625" style="4" bestFit="1" customWidth="1"/>
    <col min="9739" max="9739" width="9.140625" style="4"/>
    <col min="9740" max="9740" width="9.7109375" style="4" customWidth="1"/>
    <col min="9741" max="9741" width="11.42578125" style="4" customWidth="1"/>
    <col min="9742" max="9742" width="11" style="4" customWidth="1"/>
    <col min="9743" max="9743" width="19" style="4" bestFit="1" customWidth="1"/>
    <col min="9744" max="9993" width="9.140625" style="4"/>
    <col min="9994" max="9994" width="10.140625" style="4" bestFit="1" customWidth="1"/>
    <col min="9995" max="9995" width="9.140625" style="4"/>
    <col min="9996" max="9996" width="9.7109375" style="4" customWidth="1"/>
    <col min="9997" max="9997" width="11.42578125" style="4" customWidth="1"/>
    <col min="9998" max="9998" width="11" style="4" customWidth="1"/>
    <col min="9999" max="9999" width="19" style="4" bestFit="1" customWidth="1"/>
    <col min="10000" max="10249" width="9.140625" style="4"/>
    <col min="10250" max="10250" width="10.140625" style="4" bestFit="1" customWidth="1"/>
    <col min="10251" max="10251" width="9.140625" style="4"/>
    <col min="10252" max="10252" width="9.7109375" style="4" customWidth="1"/>
    <col min="10253" max="10253" width="11.42578125" style="4" customWidth="1"/>
    <col min="10254" max="10254" width="11" style="4" customWidth="1"/>
    <col min="10255" max="10255" width="19" style="4" bestFit="1" customWidth="1"/>
    <col min="10256" max="10505" width="9.140625" style="4"/>
    <col min="10506" max="10506" width="10.140625" style="4" bestFit="1" customWidth="1"/>
    <col min="10507" max="10507" width="9.140625" style="4"/>
    <col min="10508" max="10508" width="9.7109375" style="4" customWidth="1"/>
    <col min="10509" max="10509" width="11.42578125" style="4" customWidth="1"/>
    <col min="10510" max="10510" width="11" style="4" customWidth="1"/>
    <col min="10511" max="10511" width="19" style="4" bestFit="1" customWidth="1"/>
    <col min="10512" max="10761" width="9.140625" style="4"/>
    <col min="10762" max="10762" width="10.140625" style="4" bestFit="1" customWidth="1"/>
    <col min="10763" max="10763" width="9.140625" style="4"/>
    <col min="10764" max="10764" width="9.7109375" style="4" customWidth="1"/>
    <col min="10765" max="10765" width="11.42578125" style="4" customWidth="1"/>
    <col min="10766" max="10766" width="11" style="4" customWidth="1"/>
    <col min="10767" max="10767" width="19" style="4" bestFit="1" customWidth="1"/>
    <col min="10768" max="11017" width="9.140625" style="4"/>
    <col min="11018" max="11018" width="10.140625" style="4" bestFit="1" customWidth="1"/>
    <col min="11019" max="11019" width="9.140625" style="4"/>
    <col min="11020" max="11020" width="9.7109375" style="4" customWidth="1"/>
    <col min="11021" max="11021" width="11.42578125" style="4" customWidth="1"/>
    <col min="11022" max="11022" width="11" style="4" customWidth="1"/>
    <col min="11023" max="11023" width="19" style="4" bestFit="1" customWidth="1"/>
    <col min="11024" max="11273" width="9.140625" style="4"/>
    <col min="11274" max="11274" width="10.140625" style="4" bestFit="1" customWidth="1"/>
    <col min="11275" max="11275" width="9.140625" style="4"/>
    <col min="11276" max="11276" width="9.7109375" style="4" customWidth="1"/>
    <col min="11277" max="11277" width="11.42578125" style="4" customWidth="1"/>
    <col min="11278" max="11278" width="11" style="4" customWidth="1"/>
    <col min="11279" max="11279" width="19" style="4" bestFit="1" customWidth="1"/>
    <col min="11280" max="11529" width="9.140625" style="4"/>
    <col min="11530" max="11530" width="10.140625" style="4" bestFit="1" customWidth="1"/>
    <col min="11531" max="11531" width="9.140625" style="4"/>
    <col min="11532" max="11532" width="9.7109375" style="4" customWidth="1"/>
    <col min="11533" max="11533" width="11.42578125" style="4" customWidth="1"/>
    <col min="11534" max="11534" width="11" style="4" customWidth="1"/>
    <col min="11535" max="11535" width="19" style="4" bestFit="1" customWidth="1"/>
    <col min="11536" max="11785" width="9.140625" style="4"/>
    <col min="11786" max="11786" width="10.140625" style="4" bestFit="1" customWidth="1"/>
    <col min="11787" max="11787" width="9.140625" style="4"/>
    <col min="11788" max="11788" width="9.7109375" style="4" customWidth="1"/>
    <col min="11789" max="11789" width="11.42578125" style="4" customWidth="1"/>
    <col min="11790" max="11790" width="11" style="4" customWidth="1"/>
    <col min="11791" max="11791" width="19" style="4" bestFit="1" customWidth="1"/>
    <col min="11792" max="12041" width="9.140625" style="4"/>
    <col min="12042" max="12042" width="10.140625" style="4" bestFit="1" customWidth="1"/>
    <col min="12043" max="12043" width="9.140625" style="4"/>
    <col min="12044" max="12044" width="9.7109375" style="4" customWidth="1"/>
    <col min="12045" max="12045" width="11.42578125" style="4" customWidth="1"/>
    <col min="12046" max="12046" width="11" style="4" customWidth="1"/>
    <col min="12047" max="12047" width="19" style="4" bestFit="1" customWidth="1"/>
    <col min="12048" max="12297" width="9.140625" style="4"/>
    <col min="12298" max="12298" width="10.140625" style="4" bestFit="1" customWidth="1"/>
    <col min="12299" max="12299" width="9.140625" style="4"/>
    <col min="12300" max="12300" width="9.7109375" style="4" customWidth="1"/>
    <col min="12301" max="12301" width="11.42578125" style="4" customWidth="1"/>
    <col min="12302" max="12302" width="11" style="4" customWidth="1"/>
    <col min="12303" max="12303" width="19" style="4" bestFit="1" customWidth="1"/>
    <col min="12304" max="12553" width="9.140625" style="4"/>
    <col min="12554" max="12554" width="10.140625" style="4" bestFit="1" customWidth="1"/>
    <col min="12555" max="12555" width="9.140625" style="4"/>
    <col min="12556" max="12556" width="9.7109375" style="4" customWidth="1"/>
    <col min="12557" max="12557" width="11.42578125" style="4" customWidth="1"/>
    <col min="12558" max="12558" width="11" style="4" customWidth="1"/>
    <col min="12559" max="12559" width="19" style="4" bestFit="1" customWidth="1"/>
    <col min="12560" max="12809" width="9.140625" style="4"/>
    <col min="12810" max="12810" width="10.140625" style="4" bestFit="1" customWidth="1"/>
    <col min="12811" max="12811" width="9.140625" style="4"/>
    <col min="12812" max="12812" width="9.7109375" style="4" customWidth="1"/>
    <col min="12813" max="12813" width="11.42578125" style="4" customWidth="1"/>
    <col min="12814" max="12814" width="11" style="4" customWidth="1"/>
    <col min="12815" max="12815" width="19" style="4" bestFit="1" customWidth="1"/>
    <col min="12816" max="13065" width="9.140625" style="4"/>
    <col min="13066" max="13066" width="10.140625" style="4" bestFit="1" customWidth="1"/>
    <col min="13067" max="13067" width="9.140625" style="4"/>
    <col min="13068" max="13068" width="9.7109375" style="4" customWidth="1"/>
    <col min="13069" max="13069" width="11.42578125" style="4" customWidth="1"/>
    <col min="13070" max="13070" width="11" style="4" customWidth="1"/>
    <col min="13071" max="13071" width="19" style="4" bestFit="1" customWidth="1"/>
    <col min="13072" max="13321" width="9.140625" style="4"/>
    <col min="13322" max="13322" width="10.140625" style="4" bestFit="1" customWidth="1"/>
    <col min="13323" max="13323" width="9.140625" style="4"/>
    <col min="13324" max="13324" width="9.7109375" style="4" customWidth="1"/>
    <col min="13325" max="13325" width="11.42578125" style="4" customWidth="1"/>
    <col min="13326" max="13326" width="11" style="4" customWidth="1"/>
    <col min="13327" max="13327" width="19" style="4" bestFit="1" customWidth="1"/>
    <col min="13328" max="13577" width="9.140625" style="4"/>
    <col min="13578" max="13578" width="10.140625" style="4" bestFit="1" customWidth="1"/>
    <col min="13579" max="13579" width="9.140625" style="4"/>
    <col min="13580" max="13580" width="9.7109375" style="4" customWidth="1"/>
    <col min="13581" max="13581" width="11.42578125" style="4" customWidth="1"/>
    <col min="13582" max="13582" width="11" style="4" customWidth="1"/>
    <col min="13583" max="13583" width="19" style="4" bestFit="1" customWidth="1"/>
    <col min="13584" max="13833" width="9.140625" style="4"/>
    <col min="13834" max="13834" width="10.140625" style="4" bestFit="1" customWidth="1"/>
    <col min="13835" max="13835" width="9.140625" style="4"/>
    <col min="13836" max="13836" width="9.7109375" style="4" customWidth="1"/>
    <col min="13837" max="13837" width="11.42578125" style="4" customWidth="1"/>
    <col min="13838" max="13838" width="11" style="4" customWidth="1"/>
    <col min="13839" max="13839" width="19" style="4" bestFit="1" customWidth="1"/>
    <col min="13840" max="14089" width="9.140625" style="4"/>
    <col min="14090" max="14090" width="10.140625" style="4" bestFit="1" customWidth="1"/>
    <col min="14091" max="14091" width="9.140625" style="4"/>
    <col min="14092" max="14092" width="9.7109375" style="4" customWidth="1"/>
    <col min="14093" max="14093" width="11.42578125" style="4" customWidth="1"/>
    <col min="14094" max="14094" width="11" style="4" customWidth="1"/>
    <col min="14095" max="14095" width="19" style="4" bestFit="1" customWidth="1"/>
    <col min="14096" max="14345" width="9.140625" style="4"/>
    <col min="14346" max="14346" width="10.140625" style="4" bestFit="1" customWidth="1"/>
    <col min="14347" max="14347" width="9.140625" style="4"/>
    <col min="14348" max="14348" width="9.7109375" style="4" customWidth="1"/>
    <col min="14349" max="14349" width="11.42578125" style="4" customWidth="1"/>
    <col min="14350" max="14350" width="11" style="4" customWidth="1"/>
    <col min="14351" max="14351" width="19" style="4" bestFit="1" customWidth="1"/>
    <col min="14352" max="14601" width="9.140625" style="4"/>
    <col min="14602" max="14602" width="10.140625" style="4" bestFit="1" customWidth="1"/>
    <col min="14603" max="14603" width="9.140625" style="4"/>
    <col min="14604" max="14604" width="9.7109375" style="4" customWidth="1"/>
    <col min="14605" max="14605" width="11.42578125" style="4" customWidth="1"/>
    <col min="14606" max="14606" width="11" style="4" customWidth="1"/>
    <col min="14607" max="14607" width="19" style="4" bestFit="1" customWidth="1"/>
    <col min="14608" max="14857" width="9.140625" style="4"/>
    <col min="14858" max="14858" width="10.140625" style="4" bestFit="1" customWidth="1"/>
    <col min="14859" max="14859" width="9.140625" style="4"/>
    <col min="14860" max="14860" width="9.7109375" style="4" customWidth="1"/>
    <col min="14861" max="14861" width="11.42578125" style="4" customWidth="1"/>
    <col min="14862" max="14862" width="11" style="4" customWidth="1"/>
    <col min="14863" max="14863" width="19" style="4" bestFit="1" customWidth="1"/>
    <col min="14864" max="15113" width="9.140625" style="4"/>
    <col min="15114" max="15114" width="10.140625" style="4" bestFit="1" customWidth="1"/>
    <col min="15115" max="15115" width="9.140625" style="4"/>
    <col min="15116" max="15116" width="9.7109375" style="4" customWidth="1"/>
    <col min="15117" max="15117" width="11.42578125" style="4" customWidth="1"/>
    <col min="15118" max="15118" width="11" style="4" customWidth="1"/>
    <col min="15119" max="15119" width="19" style="4" bestFit="1" customWidth="1"/>
    <col min="15120" max="15369" width="9.140625" style="4"/>
    <col min="15370" max="15370" width="10.140625" style="4" bestFit="1" customWidth="1"/>
    <col min="15371" max="15371" width="9.140625" style="4"/>
    <col min="15372" max="15372" width="9.7109375" style="4" customWidth="1"/>
    <col min="15373" max="15373" width="11.42578125" style="4" customWidth="1"/>
    <col min="15374" max="15374" width="11" style="4" customWidth="1"/>
    <col min="15375" max="15375" width="19" style="4" bestFit="1" customWidth="1"/>
    <col min="15376" max="15625" width="9.140625" style="4"/>
    <col min="15626" max="15626" width="10.140625" style="4" bestFit="1" customWidth="1"/>
    <col min="15627" max="15627" width="9.140625" style="4"/>
    <col min="15628" max="15628" width="9.7109375" style="4" customWidth="1"/>
    <col min="15629" max="15629" width="11.42578125" style="4" customWidth="1"/>
    <col min="15630" max="15630" width="11" style="4" customWidth="1"/>
    <col min="15631" max="15631" width="19" style="4" bestFit="1" customWidth="1"/>
    <col min="15632" max="15881" width="9.140625" style="4"/>
    <col min="15882" max="15882" width="10.140625" style="4" bestFit="1" customWidth="1"/>
    <col min="15883" max="15883" width="9.140625" style="4"/>
    <col min="15884" max="15884" width="9.7109375" style="4" customWidth="1"/>
    <col min="15885" max="15885" width="11.42578125" style="4" customWidth="1"/>
    <col min="15886" max="15886" width="11" style="4" customWidth="1"/>
    <col min="15887" max="15887" width="19" style="4" bestFit="1" customWidth="1"/>
    <col min="15888" max="16137" width="9.140625" style="4"/>
    <col min="16138" max="16138" width="10.140625" style="4" bestFit="1" customWidth="1"/>
    <col min="16139" max="16139" width="9.140625" style="4"/>
    <col min="16140" max="16140" width="9.7109375" style="4" customWidth="1"/>
    <col min="16141" max="16141" width="11.42578125" style="4" customWidth="1"/>
    <col min="16142" max="16142" width="11" style="4" customWidth="1"/>
    <col min="16143" max="16143" width="19" style="4" bestFit="1" customWidth="1"/>
    <col min="16144" max="16384" width="9.140625" style="4"/>
  </cols>
  <sheetData>
    <row r="1" spans="1:15" ht="21.75" customHeight="1" x14ac:dyDescent="0.2">
      <c r="A1" s="511" t="s">
        <v>327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3" t="s">
        <v>114</v>
      </c>
      <c r="N1" s="222">
        <v>2020</v>
      </c>
    </row>
    <row r="2" spans="1:15" ht="24.75" customHeight="1" thickBot="1" x14ac:dyDescent="0.25">
      <c r="A2" s="513" t="s">
        <v>115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5"/>
    </row>
    <row r="3" spans="1:15" ht="13.5" customHeight="1" x14ac:dyDescent="0.2">
      <c r="A3" s="516" t="s">
        <v>116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</row>
    <row r="4" spans="1:15" ht="15" customHeight="1" x14ac:dyDescent="0.2">
      <c r="A4" s="519" t="s">
        <v>117</v>
      </c>
      <c r="B4" s="520"/>
      <c r="C4" s="520"/>
      <c r="D4" s="520"/>
      <c r="E4" s="520"/>
      <c r="F4" s="520"/>
      <c r="G4" s="521">
        <f>N1 - 3</f>
        <v>2017</v>
      </c>
      <c r="H4" s="521"/>
      <c r="I4" s="521">
        <f>N1-2</f>
        <v>2018</v>
      </c>
      <c r="J4" s="521"/>
      <c r="K4" s="521">
        <f>N1-1</f>
        <v>2019</v>
      </c>
      <c r="L4" s="521"/>
      <c r="M4" s="522">
        <f>N1</f>
        <v>2020</v>
      </c>
      <c r="N4" s="523"/>
      <c r="O4" s="5"/>
    </row>
    <row r="5" spans="1:15" ht="12.75" customHeight="1" x14ac:dyDescent="0.2">
      <c r="A5" s="529" t="s">
        <v>118</v>
      </c>
      <c r="B5" s="530"/>
      <c r="C5" s="530"/>
      <c r="D5" s="530"/>
      <c r="E5" s="530"/>
      <c r="F5" s="530"/>
      <c r="G5" s="531">
        <v>935</v>
      </c>
      <c r="H5" s="531"/>
      <c r="I5" s="531">
        <v>954</v>
      </c>
      <c r="J5" s="531"/>
      <c r="K5" s="531">
        <v>957</v>
      </c>
      <c r="L5" s="532"/>
      <c r="M5" s="533"/>
      <c r="N5" s="534"/>
    </row>
    <row r="6" spans="1:15" ht="12.75" customHeight="1" x14ac:dyDescent="0.2">
      <c r="A6" s="535" t="s">
        <v>119</v>
      </c>
      <c r="B6" s="536"/>
      <c r="C6" s="536"/>
      <c r="D6" s="536"/>
      <c r="E6" s="536"/>
      <c r="F6" s="536"/>
      <c r="G6" s="537">
        <v>149</v>
      </c>
      <c r="H6" s="537"/>
      <c r="I6" s="537">
        <v>168</v>
      </c>
      <c r="J6" s="537"/>
      <c r="K6" s="538">
        <v>175</v>
      </c>
      <c r="L6" s="539"/>
      <c r="M6" s="540"/>
      <c r="N6" s="541"/>
      <c r="O6" s="5"/>
    </row>
    <row r="7" spans="1:15" ht="12.75" hidden="1" customHeight="1" x14ac:dyDescent="0.2">
      <c r="A7" s="524"/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6"/>
    </row>
    <row r="8" spans="1:15" ht="13.15" customHeight="1" x14ac:dyDescent="0.2">
      <c r="A8" s="519" t="s">
        <v>117</v>
      </c>
      <c r="B8" s="520"/>
      <c r="C8" s="520"/>
      <c r="D8" s="520"/>
      <c r="E8" s="520"/>
      <c r="F8" s="520"/>
      <c r="G8" s="521">
        <f>N1-3</f>
        <v>2017</v>
      </c>
      <c r="H8" s="521"/>
      <c r="I8" s="521">
        <f>N1-2</f>
        <v>2018</v>
      </c>
      <c r="J8" s="521"/>
      <c r="K8" s="521">
        <f>N1-1</f>
        <v>2019</v>
      </c>
      <c r="L8" s="527"/>
      <c r="M8" s="528" t="s">
        <v>120</v>
      </c>
      <c r="N8" s="523"/>
    </row>
    <row r="9" spans="1:15" x14ac:dyDescent="0.2">
      <c r="A9" s="542" t="s">
        <v>121</v>
      </c>
      <c r="B9" s="543"/>
      <c r="C9" s="543"/>
      <c r="D9" s="543"/>
      <c r="E9" s="543"/>
      <c r="F9" s="543"/>
      <c r="G9" s="544">
        <v>7</v>
      </c>
      <c r="H9" s="545"/>
      <c r="I9" s="544">
        <v>6</v>
      </c>
      <c r="J9" s="545"/>
      <c r="K9" s="531">
        <v>5</v>
      </c>
      <c r="L9" s="532"/>
      <c r="M9" s="546"/>
      <c r="N9" s="547"/>
    </row>
    <row r="10" spans="1:15" x14ac:dyDescent="0.2">
      <c r="A10" s="535" t="s">
        <v>122</v>
      </c>
      <c r="B10" s="536"/>
      <c r="C10" s="536"/>
      <c r="D10" s="536"/>
      <c r="E10" s="536"/>
      <c r="F10" s="536"/>
      <c r="G10" s="548">
        <v>17</v>
      </c>
      <c r="H10" s="549"/>
      <c r="I10" s="548">
        <v>14</v>
      </c>
      <c r="J10" s="549"/>
      <c r="K10" s="538">
        <v>15</v>
      </c>
      <c r="L10" s="539"/>
      <c r="M10" s="550"/>
      <c r="N10" s="551"/>
    </row>
    <row r="11" spans="1:15" ht="13.15" customHeight="1" x14ac:dyDescent="0.2">
      <c r="A11" s="535" t="s">
        <v>123</v>
      </c>
      <c r="B11" s="536"/>
      <c r="C11" s="536"/>
      <c r="D11" s="536"/>
      <c r="E11" s="536"/>
      <c r="F11" s="536"/>
      <c r="G11" s="548">
        <v>99</v>
      </c>
      <c r="H11" s="549"/>
      <c r="I11" s="548">
        <v>92</v>
      </c>
      <c r="J11" s="549"/>
      <c r="K11" s="538">
        <v>57</v>
      </c>
      <c r="L11" s="539"/>
      <c r="M11" s="552"/>
      <c r="N11" s="553"/>
    </row>
    <row r="12" spans="1:15" x14ac:dyDescent="0.2">
      <c r="A12" s="524" t="s">
        <v>124</v>
      </c>
      <c r="B12" s="525"/>
      <c r="C12" s="525"/>
      <c r="D12" s="525"/>
      <c r="E12" s="525"/>
      <c r="F12" s="525"/>
      <c r="G12" s="548">
        <v>98</v>
      </c>
      <c r="H12" s="549"/>
      <c r="I12" s="548">
        <v>65</v>
      </c>
      <c r="J12" s="549"/>
      <c r="K12" s="538">
        <v>44</v>
      </c>
      <c r="L12" s="539"/>
      <c r="M12" s="554"/>
      <c r="N12" s="555"/>
    </row>
    <row r="13" spans="1:15" s="7" customFormat="1" ht="12.75" customHeight="1" x14ac:dyDescent="0.15">
      <c r="A13" s="556" t="s">
        <v>125</v>
      </c>
      <c r="B13" s="557"/>
      <c r="C13" s="557"/>
      <c r="D13" s="557"/>
      <c r="E13" s="557"/>
      <c r="F13" s="557"/>
      <c r="G13" s="521">
        <f>N1-3</f>
        <v>2017</v>
      </c>
      <c r="H13" s="521"/>
      <c r="I13" s="521">
        <f>N1-2</f>
        <v>2018</v>
      </c>
      <c r="J13" s="521"/>
      <c r="K13" s="521">
        <f>N1-1</f>
        <v>2019</v>
      </c>
      <c r="L13" s="521"/>
      <c r="M13" s="558">
        <f>N1</f>
        <v>2020</v>
      </c>
      <c r="N13" s="559"/>
      <c r="O13" s="6"/>
    </row>
    <row r="14" spans="1:15" ht="12.75" customHeight="1" x14ac:dyDescent="0.2">
      <c r="A14" s="560" t="s">
        <v>126</v>
      </c>
      <c r="B14" s="561"/>
      <c r="C14" s="561"/>
      <c r="D14" s="561"/>
      <c r="E14" s="562" t="s">
        <v>127</v>
      </c>
      <c r="F14" s="562"/>
      <c r="G14" s="544">
        <v>42</v>
      </c>
      <c r="H14" s="545"/>
      <c r="I14" s="544">
        <v>47</v>
      </c>
      <c r="J14" s="545"/>
      <c r="K14" s="531">
        <v>39</v>
      </c>
      <c r="L14" s="532"/>
      <c r="M14" s="546"/>
      <c r="N14" s="547"/>
      <c r="O14" s="8"/>
    </row>
    <row r="15" spans="1:15" ht="12.75" customHeight="1" x14ac:dyDescent="0.2">
      <c r="A15" s="535" t="s">
        <v>128</v>
      </c>
      <c r="B15" s="536"/>
      <c r="C15" s="536"/>
      <c r="D15" s="536"/>
      <c r="E15" s="563" t="s">
        <v>129</v>
      </c>
      <c r="F15" s="563" t="s">
        <v>129</v>
      </c>
      <c r="G15" s="548">
        <v>33</v>
      </c>
      <c r="H15" s="549"/>
      <c r="I15" s="548">
        <v>33</v>
      </c>
      <c r="J15" s="549"/>
      <c r="K15" s="538">
        <v>35</v>
      </c>
      <c r="L15" s="539"/>
      <c r="M15" s="540"/>
      <c r="N15" s="541"/>
      <c r="O15" s="8"/>
    </row>
    <row r="16" spans="1:15" ht="12.75" customHeight="1" x14ac:dyDescent="0.2">
      <c r="A16" s="535" t="s">
        <v>130</v>
      </c>
      <c r="B16" s="536"/>
      <c r="C16" s="536"/>
      <c r="D16" s="536"/>
      <c r="E16" s="563" t="s">
        <v>131</v>
      </c>
      <c r="F16" s="563" t="s">
        <v>131</v>
      </c>
      <c r="G16" s="548">
        <v>175</v>
      </c>
      <c r="H16" s="549"/>
      <c r="I16" s="548">
        <v>179</v>
      </c>
      <c r="J16" s="549"/>
      <c r="K16" s="538">
        <v>181</v>
      </c>
      <c r="L16" s="539"/>
      <c r="M16" s="540"/>
      <c r="N16" s="541"/>
      <c r="O16" s="8"/>
    </row>
    <row r="17" spans="1:15" x14ac:dyDescent="0.2">
      <c r="A17" s="535" t="s">
        <v>132</v>
      </c>
      <c r="B17" s="536"/>
      <c r="C17" s="536"/>
      <c r="D17" s="536"/>
      <c r="E17" s="563" t="s">
        <v>133</v>
      </c>
      <c r="F17" s="563" t="s">
        <v>133</v>
      </c>
      <c r="G17" s="548">
        <v>436</v>
      </c>
      <c r="H17" s="549"/>
      <c r="I17" s="548">
        <v>446</v>
      </c>
      <c r="J17" s="549"/>
      <c r="K17" s="538">
        <v>455</v>
      </c>
      <c r="L17" s="539"/>
      <c r="M17" s="540"/>
      <c r="N17" s="541"/>
    </row>
    <row r="18" spans="1:15" x14ac:dyDescent="0.2">
      <c r="A18" s="524" t="s">
        <v>134</v>
      </c>
      <c r="B18" s="525"/>
      <c r="C18" s="525"/>
      <c r="D18" s="525"/>
      <c r="E18" s="564" t="s">
        <v>135</v>
      </c>
      <c r="F18" s="564" t="s">
        <v>135</v>
      </c>
      <c r="G18" s="565">
        <v>249</v>
      </c>
      <c r="H18" s="566"/>
      <c r="I18" s="565">
        <v>249</v>
      </c>
      <c r="J18" s="566"/>
      <c r="K18" s="567">
        <v>247</v>
      </c>
      <c r="L18" s="568"/>
      <c r="M18" s="569"/>
      <c r="N18" s="570"/>
    </row>
    <row r="19" spans="1:15" x14ac:dyDescent="0.2">
      <c r="A19" s="556" t="s">
        <v>136</v>
      </c>
      <c r="B19" s="557"/>
      <c r="C19" s="557"/>
      <c r="D19" s="557"/>
      <c r="E19" s="557"/>
      <c r="F19" s="557"/>
      <c r="G19" s="521">
        <f>N1-3</f>
        <v>2017</v>
      </c>
      <c r="H19" s="521"/>
      <c r="I19" s="521">
        <f>N1-2</f>
        <v>2018</v>
      </c>
      <c r="J19" s="521"/>
      <c r="K19" s="521">
        <f>N1-1</f>
        <v>2019</v>
      </c>
      <c r="L19" s="521"/>
      <c r="M19" s="558">
        <f>N1</f>
        <v>2020</v>
      </c>
      <c r="N19" s="559"/>
    </row>
    <row r="20" spans="1:15" x14ac:dyDescent="0.2">
      <c r="A20" s="560" t="s">
        <v>137</v>
      </c>
      <c r="B20" s="561"/>
      <c r="C20" s="561"/>
      <c r="D20" s="561"/>
      <c r="E20" s="562" t="s">
        <v>138</v>
      </c>
      <c r="F20" s="562"/>
      <c r="G20" s="571">
        <v>29</v>
      </c>
      <c r="H20" s="571"/>
      <c r="I20" s="571">
        <v>28</v>
      </c>
      <c r="J20" s="571"/>
      <c r="K20" s="531">
        <v>21</v>
      </c>
      <c r="L20" s="532"/>
      <c r="M20" s="546"/>
      <c r="N20" s="547"/>
    </row>
    <row r="21" spans="1:15" x14ac:dyDescent="0.2">
      <c r="A21" s="535" t="s">
        <v>139</v>
      </c>
      <c r="B21" s="536"/>
      <c r="C21" s="536"/>
      <c r="D21" s="536"/>
      <c r="E21" s="572" t="s">
        <v>140</v>
      </c>
      <c r="F21" s="563"/>
      <c r="G21" s="537">
        <v>41</v>
      </c>
      <c r="H21" s="537"/>
      <c r="I21" s="537">
        <v>46</v>
      </c>
      <c r="J21" s="537"/>
      <c r="K21" s="538">
        <v>49</v>
      </c>
      <c r="L21" s="539"/>
      <c r="M21" s="540"/>
      <c r="N21" s="541"/>
    </row>
    <row r="22" spans="1:15" x14ac:dyDescent="0.2">
      <c r="A22" s="535" t="s">
        <v>141</v>
      </c>
      <c r="B22" s="536"/>
      <c r="C22" s="536"/>
      <c r="D22" s="536"/>
      <c r="E22" s="563" t="s">
        <v>142</v>
      </c>
      <c r="F22" s="563"/>
      <c r="G22" s="537">
        <v>107</v>
      </c>
      <c r="H22" s="537"/>
      <c r="I22" s="537">
        <v>112</v>
      </c>
      <c r="J22" s="537"/>
      <c r="K22" s="538">
        <v>103</v>
      </c>
      <c r="L22" s="539"/>
      <c r="M22" s="540"/>
      <c r="N22" s="541"/>
    </row>
    <row r="23" spans="1:15" x14ac:dyDescent="0.2">
      <c r="A23" s="535" t="s">
        <v>30</v>
      </c>
      <c r="B23" s="536"/>
      <c r="C23" s="536"/>
      <c r="D23" s="536"/>
      <c r="E23" s="563" t="s">
        <v>143</v>
      </c>
      <c r="F23" s="563"/>
      <c r="G23" s="537">
        <v>124</v>
      </c>
      <c r="H23" s="537"/>
      <c r="I23" s="537">
        <v>130</v>
      </c>
      <c r="J23" s="537"/>
      <c r="K23" s="538">
        <v>134</v>
      </c>
      <c r="L23" s="539"/>
      <c r="M23" s="540"/>
      <c r="N23" s="541"/>
    </row>
    <row r="24" spans="1:15" x14ac:dyDescent="0.2">
      <c r="A24" s="524"/>
      <c r="B24" s="525"/>
      <c r="C24" s="525"/>
      <c r="D24" s="525"/>
      <c r="E24" s="564"/>
      <c r="F24" s="564"/>
      <c r="G24" s="573"/>
      <c r="H24" s="573"/>
      <c r="I24" s="573"/>
      <c r="J24" s="573"/>
      <c r="K24" s="567"/>
      <c r="L24" s="568"/>
      <c r="M24" s="569"/>
      <c r="N24" s="570"/>
    </row>
    <row r="25" spans="1:15" ht="15.75" customHeight="1" thickBot="1" x14ac:dyDescent="0.25">
      <c r="A25" s="9" t="s">
        <v>144</v>
      </c>
      <c r="B25" s="10"/>
      <c r="C25" s="11"/>
      <c r="D25" s="12"/>
      <c r="E25" s="13"/>
      <c r="F25" s="10"/>
      <c r="G25" s="11"/>
      <c r="H25" s="14"/>
      <c r="I25" s="584"/>
      <c r="J25" s="585"/>
      <c r="K25" s="585"/>
      <c r="L25" s="586"/>
      <c r="M25" s="587"/>
      <c r="N25" s="588"/>
    </row>
    <row r="27" spans="1:15" ht="13.5" thickBot="1" x14ac:dyDescent="0.25"/>
    <row r="28" spans="1:15" ht="12.75" customHeight="1" x14ac:dyDescent="0.2">
      <c r="A28" s="589" t="s">
        <v>145</v>
      </c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1"/>
    </row>
    <row r="29" spans="1:15" ht="12.75" customHeight="1" x14ac:dyDescent="0.2">
      <c r="A29" s="592" t="s">
        <v>146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4" t="s">
        <v>329</v>
      </c>
      <c r="N29" s="595"/>
      <c r="O29" s="15"/>
    </row>
    <row r="30" spans="1:15" ht="12.75" customHeight="1" x14ac:dyDescent="0.2">
      <c r="A30" s="577" t="s">
        <v>147</v>
      </c>
      <c r="B30" s="578"/>
      <c r="C30" s="578"/>
      <c r="D30" s="578" t="s">
        <v>328</v>
      </c>
      <c r="E30" s="578"/>
      <c r="F30" s="578"/>
      <c r="G30" s="578"/>
      <c r="H30" s="578"/>
      <c r="I30" s="578"/>
      <c r="J30" s="578"/>
      <c r="K30" s="578"/>
      <c r="L30" s="578"/>
      <c r="M30" s="540"/>
      <c r="N30" s="541"/>
    </row>
    <row r="31" spans="1:15" ht="13.5" customHeight="1" x14ac:dyDescent="0.2">
      <c r="A31" s="574" t="s">
        <v>148</v>
      </c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6"/>
    </row>
    <row r="32" spans="1:15" x14ac:dyDescent="0.2">
      <c r="A32" s="577" t="s">
        <v>149</v>
      </c>
      <c r="B32" s="578"/>
      <c r="C32" s="578"/>
      <c r="D32" s="579">
        <v>0</v>
      </c>
      <c r="E32" s="579"/>
      <c r="F32" s="579"/>
      <c r="G32" s="579"/>
      <c r="H32" s="579"/>
      <c r="I32" s="579"/>
      <c r="J32" s="579"/>
      <c r="K32" s="579"/>
      <c r="L32" s="579"/>
      <c r="M32" s="540"/>
      <c r="N32" s="541"/>
    </row>
    <row r="33" spans="1:14" ht="13.5" thickBot="1" x14ac:dyDescent="0.25">
      <c r="A33" s="580" t="s">
        <v>150</v>
      </c>
      <c r="B33" s="581"/>
      <c r="C33" s="581"/>
      <c r="D33" s="581" t="s">
        <v>326</v>
      </c>
      <c r="E33" s="581"/>
      <c r="F33" s="581"/>
      <c r="G33" s="581"/>
      <c r="H33" s="581"/>
      <c r="I33" s="581"/>
      <c r="J33" s="581"/>
      <c r="K33" s="581"/>
      <c r="L33" s="581"/>
      <c r="M33" s="582"/>
      <c r="N33" s="583"/>
    </row>
    <row r="35" spans="1:14" ht="13.5" thickBot="1" x14ac:dyDescent="0.25"/>
    <row r="36" spans="1:14" x14ac:dyDescent="0.2">
      <c r="A36" s="516" t="s">
        <v>151</v>
      </c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8"/>
    </row>
    <row r="37" spans="1:14" x14ac:dyDescent="0.2">
      <c r="A37" s="16" t="s">
        <v>152</v>
      </c>
      <c r="B37" s="17"/>
      <c r="C37" s="17"/>
      <c r="D37" s="17"/>
      <c r="E37" s="17"/>
      <c r="F37" s="17"/>
      <c r="G37" s="527">
        <f>N1-3</f>
        <v>2017</v>
      </c>
      <c r="H37" s="602"/>
      <c r="I37" s="527">
        <f>N1-2</f>
        <v>2018</v>
      </c>
      <c r="J37" s="602"/>
      <c r="K37" s="527">
        <f>N1-1</f>
        <v>2019</v>
      </c>
      <c r="L37" s="602"/>
      <c r="M37" s="603">
        <f>N1</f>
        <v>2020</v>
      </c>
      <c r="N37" s="604"/>
    </row>
    <row r="38" spans="1:14" x14ac:dyDescent="0.2">
      <c r="A38" s="605" t="s">
        <v>153</v>
      </c>
      <c r="B38" s="606"/>
      <c r="C38" s="606"/>
      <c r="D38" s="18" t="s">
        <v>154</v>
      </c>
      <c r="E38" s="606"/>
      <c r="F38" s="607"/>
      <c r="G38" s="596">
        <v>0</v>
      </c>
      <c r="H38" s="596"/>
      <c r="I38" s="596">
        <v>0</v>
      </c>
      <c r="J38" s="596"/>
      <c r="K38" s="596">
        <v>0</v>
      </c>
      <c r="L38" s="596"/>
      <c r="M38" s="596">
        <v>0</v>
      </c>
      <c r="N38" s="597"/>
    </row>
    <row r="39" spans="1:14" x14ac:dyDescent="0.2">
      <c r="A39" s="598" t="s">
        <v>155</v>
      </c>
      <c r="B39" s="599"/>
      <c r="C39" s="599"/>
      <c r="D39" s="19" t="s">
        <v>154</v>
      </c>
      <c r="E39" s="599"/>
      <c r="F39" s="600"/>
      <c r="G39" s="579">
        <v>3</v>
      </c>
      <c r="H39" s="579"/>
      <c r="I39" s="579">
        <v>3</v>
      </c>
      <c r="J39" s="579"/>
      <c r="K39" s="579">
        <v>3</v>
      </c>
      <c r="L39" s="579"/>
      <c r="M39" s="579">
        <v>3</v>
      </c>
      <c r="N39" s="601"/>
    </row>
    <row r="40" spans="1:14" x14ac:dyDescent="0.2">
      <c r="A40" s="598" t="s">
        <v>156</v>
      </c>
      <c r="B40" s="599"/>
      <c r="C40" s="599"/>
      <c r="D40" s="19" t="s">
        <v>154</v>
      </c>
      <c r="E40" s="599"/>
      <c r="F40" s="600"/>
      <c r="G40" s="579">
        <v>30</v>
      </c>
      <c r="H40" s="579"/>
      <c r="I40" s="579">
        <v>30</v>
      </c>
      <c r="J40" s="579"/>
      <c r="K40" s="579">
        <v>30</v>
      </c>
      <c r="L40" s="579"/>
      <c r="M40" s="579">
        <v>30</v>
      </c>
      <c r="N40" s="601"/>
    </row>
    <row r="41" spans="1:14" x14ac:dyDescent="0.2">
      <c r="A41" s="598" t="s">
        <v>157</v>
      </c>
      <c r="B41" s="599"/>
      <c r="C41" s="599"/>
      <c r="D41" s="19" t="s">
        <v>154</v>
      </c>
      <c r="E41" s="599"/>
      <c r="F41" s="600"/>
      <c r="G41" s="579">
        <v>10</v>
      </c>
      <c r="H41" s="579"/>
      <c r="I41" s="579">
        <v>10</v>
      </c>
      <c r="J41" s="579"/>
      <c r="K41" s="579">
        <v>10</v>
      </c>
      <c r="L41" s="579"/>
      <c r="M41" s="579">
        <v>10</v>
      </c>
      <c r="N41" s="601"/>
    </row>
    <row r="42" spans="1:14" ht="13.5" thickBot="1" x14ac:dyDescent="0.25">
      <c r="A42" s="613" t="s">
        <v>158</v>
      </c>
      <c r="B42" s="614"/>
      <c r="C42" s="614"/>
      <c r="D42" s="20" t="s">
        <v>154</v>
      </c>
      <c r="E42" s="615"/>
      <c r="F42" s="616"/>
      <c r="G42" s="617">
        <v>0</v>
      </c>
      <c r="H42" s="617"/>
      <c r="I42" s="617">
        <v>0</v>
      </c>
      <c r="J42" s="617"/>
      <c r="K42" s="617">
        <v>0</v>
      </c>
      <c r="L42" s="617"/>
      <c r="M42" s="617">
        <v>0</v>
      </c>
      <c r="N42" s="618"/>
    </row>
    <row r="43" spans="1:14" ht="13.5" thickBot="1" x14ac:dyDescent="0.25">
      <c r="A43" s="21"/>
      <c r="B43" s="22"/>
      <c r="C43" s="22"/>
      <c r="D43" s="22"/>
      <c r="E43" s="619" t="s">
        <v>159</v>
      </c>
      <c r="F43" s="620"/>
      <c r="G43" s="608">
        <f>SUM(G38:H42)</f>
        <v>43</v>
      </c>
      <c r="H43" s="609"/>
      <c r="I43" s="608">
        <f>SUM(I38:J42)</f>
        <v>43</v>
      </c>
      <c r="J43" s="609"/>
      <c r="K43" s="608">
        <f>SUM(K38:L42)</f>
        <v>43</v>
      </c>
      <c r="L43" s="609"/>
      <c r="M43" s="610">
        <f>(M38+M39+M40+M41+M42)</f>
        <v>43</v>
      </c>
      <c r="N43" s="611"/>
    </row>
    <row r="46" spans="1:14" x14ac:dyDescent="0.2">
      <c r="A46" s="612"/>
      <c r="B46" s="612"/>
      <c r="C46" s="612"/>
      <c r="E46" s="23"/>
    </row>
    <row r="48" spans="1:14" x14ac:dyDescent="0.2">
      <c r="A48" s="612"/>
      <c r="B48" s="612"/>
    </row>
    <row r="49" spans="1:2" x14ac:dyDescent="0.2">
      <c r="A49" s="612"/>
      <c r="B49" s="612"/>
    </row>
    <row r="50" spans="1:2" x14ac:dyDescent="0.2">
      <c r="A50" s="612"/>
      <c r="B50" s="612"/>
    </row>
    <row r="51" spans="1:2" x14ac:dyDescent="0.2">
      <c r="A51" s="612"/>
      <c r="B51" s="612"/>
    </row>
    <row r="52" spans="1:2" x14ac:dyDescent="0.2">
      <c r="A52" s="612"/>
      <c r="B52" s="612"/>
    </row>
    <row r="53" spans="1:2" x14ac:dyDescent="0.2">
      <c r="A53" s="612"/>
      <c r="B53" s="612"/>
    </row>
    <row r="54" spans="1:2" x14ac:dyDescent="0.2">
      <c r="A54" s="612"/>
      <c r="B54" s="612"/>
    </row>
    <row r="55" spans="1:2" x14ac:dyDescent="0.2">
      <c r="A55" s="612"/>
      <c r="B55" s="612"/>
    </row>
    <row r="56" spans="1:2" x14ac:dyDescent="0.2">
      <c r="A56" s="612"/>
      <c r="B56" s="612"/>
    </row>
    <row r="57" spans="1:2" x14ac:dyDescent="0.2">
      <c r="A57" s="612"/>
      <c r="B57" s="612"/>
    </row>
    <row r="58" spans="1:2" x14ac:dyDescent="0.2">
      <c r="A58" s="612"/>
      <c r="B58" s="612"/>
    </row>
    <row r="59" spans="1:2" x14ac:dyDescent="0.2">
      <c r="A59" s="612"/>
      <c r="B59" s="612"/>
    </row>
    <row r="60" spans="1:2" x14ac:dyDescent="0.2">
      <c r="A60" s="612"/>
      <c r="B60" s="612"/>
    </row>
    <row r="61" spans="1:2" x14ac:dyDescent="0.2">
      <c r="A61" s="612"/>
      <c r="B61" s="612"/>
    </row>
    <row r="62" spans="1:2" x14ac:dyDescent="0.2">
      <c r="A62" s="612"/>
      <c r="B62" s="612"/>
    </row>
    <row r="63" spans="1:2" x14ac:dyDescent="0.2">
      <c r="A63" s="612"/>
      <c r="B63" s="612"/>
    </row>
    <row r="64" spans="1:2" x14ac:dyDescent="0.2">
      <c r="A64" s="612"/>
      <c r="B64" s="612"/>
    </row>
  </sheetData>
  <mergeCells count="188">
    <mergeCell ref="A60:B60"/>
    <mergeCell ref="A61:B61"/>
    <mergeCell ref="A62:B62"/>
    <mergeCell ref="A63:B63"/>
    <mergeCell ref="A64:B64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E43:F43"/>
    <mergeCell ref="G43:H43"/>
    <mergeCell ref="I43:J43"/>
    <mergeCell ref="K43:L43"/>
    <mergeCell ref="M43:N43"/>
    <mergeCell ref="A46:C46"/>
    <mergeCell ref="A42:C42"/>
    <mergeCell ref="E42:F42"/>
    <mergeCell ref="G42:H42"/>
    <mergeCell ref="I42:J42"/>
    <mergeCell ref="K42:L42"/>
    <mergeCell ref="M42:N42"/>
    <mergeCell ref="A41:C41"/>
    <mergeCell ref="E41:F41"/>
    <mergeCell ref="G41:H41"/>
    <mergeCell ref="I41:J41"/>
    <mergeCell ref="K41:L41"/>
    <mergeCell ref="M41:N41"/>
    <mergeCell ref="A40:C40"/>
    <mergeCell ref="E40:F40"/>
    <mergeCell ref="G40:H40"/>
    <mergeCell ref="I40:J40"/>
    <mergeCell ref="K40:L40"/>
    <mergeCell ref="M40:N40"/>
    <mergeCell ref="M38:N38"/>
    <mergeCell ref="A39:C39"/>
    <mergeCell ref="E39:F39"/>
    <mergeCell ref="G39:H39"/>
    <mergeCell ref="I39:J39"/>
    <mergeCell ref="K39:L39"/>
    <mergeCell ref="M39:N39"/>
    <mergeCell ref="A36:N36"/>
    <mergeCell ref="G37:H37"/>
    <mergeCell ref="I37:J37"/>
    <mergeCell ref="K37:L37"/>
    <mergeCell ref="M37:N37"/>
    <mergeCell ref="A38:C38"/>
    <mergeCell ref="E38:F38"/>
    <mergeCell ref="G38:H38"/>
    <mergeCell ref="I38:J38"/>
    <mergeCell ref="K38:L38"/>
    <mergeCell ref="A31:N31"/>
    <mergeCell ref="A32:C32"/>
    <mergeCell ref="D32:L32"/>
    <mergeCell ref="M32:N32"/>
    <mergeCell ref="A33:C33"/>
    <mergeCell ref="D33:L33"/>
    <mergeCell ref="M33:N33"/>
    <mergeCell ref="I25:L25"/>
    <mergeCell ref="M25:N25"/>
    <mergeCell ref="A28:N28"/>
    <mergeCell ref="A29:L29"/>
    <mergeCell ref="M29:N29"/>
    <mergeCell ref="A30:C30"/>
    <mergeCell ref="D30:L30"/>
    <mergeCell ref="M30:N30"/>
    <mergeCell ref="A24:D24"/>
    <mergeCell ref="E24:F24"/>
    <mergeCell ref="G24:H24"/>
    <mergeCell ref="I24:J24"/>
    <mergeCell ref="K24:L24"/>
    <mergeCell ref="M24:N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M20:N20"/>
    <mergeCell ref="A21:D21"/>
    <mergeCell ref="E21:F21"/>
    <mergeCell ref="G21:H21"/>
    <mergeCell ref="I21:J21"/>
    <mergeCell ref="K21:L21"/>
    <mergeCell ref="M21:N21"/>
    <mergeCell ref="A19:F19"/>
    <mergeCell ref="G19:H19"/>
    <mergeCell ref="I19:J19"/>
    <mergeCell ref="K19:L19"/>
    <mergeCell ref="M19:N19"/>
    <mergeCell ref="A20:D20"/>
    <mergeCell ref="E20:F20"/>
    <mergeCell ref="G20:H20"/>
    <mergeCell ref="I20:J20"/>
    <mergeCell ref="K20:L20"/>
    <mergeCell ref="A18:D18"/>
    <mergeCell ref="E18:F18"/>
    <mergeCell ref="G18:H18"/>
    <mergeCell ref="I18:J18"/>
    <mergeCell ref="K18:L18"/>
    <mergeCell ref="M18:N18"/>
    <mergeCell ref="A17:D17"/>
    <mergeCell ref="E17:F17"/>
    <mergeCell ref="G17:H17"/>
    <mergeCell ref="I17:J17"/>
    <mergeCell ref="K17:L17"/>
    <mergeCell ref="M17:N17"/>
    <mergeCell ref="A16:D16"/>
    <mergeCell ref="E16:F16"/>
    <mergeCell ref="G16:H16"/>
    <mergeCell ref="I16:J16"/>
    <mergeCell ref="K16:L16"/>
    <mergeCell ref="M16:N16"/>
    <mergeCell ref="M14:N14"/>
    <mergeCell ref="A15:D15"/>
    <mergeCell ref="E15:F15"/>
    <mergeCell ref="G15:H15"/>
    <mergeCell ref="I15:J15"/>
    <mergeCell ref="K15:L15"/>
    <mergeCell ref="M15:N15"/>
    <mergeCell ref="A13:F13"/>
    <mergeCell ref="G13:H13"/>
    <mergeCell ref="I13:J13"/>
    <mergeCell ref="K13:L13"/>
    <mergeCell ref="M13:N13"/>
    <mergeCell ref="A14:D14"/>
    <mergeCell ref="E14:F14"/>
    <mergeCell ref="G14:H14"/>
    <mergeCell ref="I14:J14"/>
    <mergeCell ref="K14:L14"/>
    <mergeCell ref="A11:F11"/>
    <mergeCell ref="G11:H11"/>
    <mergeCell ref="I11:J11"/>
    <mergeCell ref="K11:L11"/>
    <mergeCell ref="M11:N11"/>
    <mergeCell ref="A12:F12"/>
    <mergeCell ref="G12:H12"/>
    <mergeCell ref="I12:J12"/>
    <mergeCell ref="K12:L12"/>
    <mergeCell ref="M12:N12"/>
    <mergeCell ref="A9:F9"/>
    <mergeCell ref="G9:H9"/>
    <mergeCell ref="I9:J9"/>
    <mergeCell ref="K9:L9"/>
    <mergeCell ref="M9:N9"/>
    <mergeCell ref="A10:F10"/>
    <mergeCell ref="G10:H10"/>
    <mergeCell ref="I10:J10"/>
    <mergeCell ref="K10:L10"/>
    <mergeCell ref="M10:N10"/>
    <mergeCell ref="A8:F8"/>
    <mergeCell ref="G8:H8"/>
    <mergeCell ref="I8:J8"/>
    <mergeCell ref="K8:L8"/>
    <mergeCell ref="M8:N8"/>
    <mergeCell ref="A5:F5"/>
    <mergeCell ref="G5:H5"/>
    <mergeCell ref="I5:J5"/>
    <mergeCell ref="K5:L5"/>
    <mergeCell ref="M5:N5"/>
    <mergeCell ref="A6:F6"/>
    <mergeCell ref="G6:H6"/>
    <mergeCell ref="I6:J6"/>
    <mergeCell ref="K6:L6"/>
    <mergeCell ref="M6:N6"/>
    <mergeCell ref="A1:L1"/>
    <mergeCell ref="A2:N2"/>
    <mergeCell ref="A3:N3"/>
    <mergeCell ref="A4:F4"/>
    <mergeCell ref="G4:H4"/>
    <mergeCell ref="I4:J4"/>
    <mergeCell ref="K4:L4"/>
    <mergeCell ref="M4:N4"/>
    <mergeCell ref="A7:F7"/>
    <mergeCell ref="G7:N7"/>
  </mergeCells>
  <pageMargins left="0.39370078740157483" right="0.39370078740157483" top="0.6692913385826772" bottom="0.19685039370078741" header="0.19685039370078741" footer="0.19685039370078741"/>
  <pageSetup paperSize="9" scale="98" orientation="landscape" r:id="rId1"/>
  <headerFooter alignWithMargins="0">
    <oddHeader>&amp;CCOMUNE DI LEINI</oddHeader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zoomScaleNormal="100" workbookViewId="0">
      <selection activeCell="J9" sqref="J9"/>
    </sheetView>
  </sheetViews>
  <sheetFormatPr defaultRowHeight="12.75" x14ac:dyDescent="0.2"/>
  <cols>
    <col min="1" max="1" width="44.140625" style="4" bestFit="1" customWidth="1"/>
    <col min="2" max="2" width="48" style="4" bestFit="1" customWidth="1"/>
    <col min="3" max="4" width="9.140625" style="4"/>
    <col min="5" max="5" width="14.28515625" style="4" bestFit="1" customWidth="1"/>
    <col min="6" max="7" width="13.42578125" style="4" customWidth="1"/>
    <col min="8" max="8" width="13.85546875" style="4" customWidth="1"/>
    <col min="9" max="9" width="13.85546875" style="314" customWidth="1"/>
    <col min="10" max="11" width="13.85546875" style="4" customWidth="1"/>
    <col min="12" max="12" width="14.85546875" style="4" customWidth="1"/>
    <col min="13" max="13" width="9.140625" style="4"/>
    <col min="14" max="14" width="19" style="4" bestFit="1" customWidth="1"/>
    <col min="15" max="260" width="9.140625" style="4"/>
    <col min="261" max="262" width="14" style="4" bestFit="1" customWidth="1"/>
    <col min="263" max="263" width="14.28515625" style="4" bestFit="1" customWidth="1"/>
    <col min="264" max="264" width="12.7109375" style="4" customWidth="1"/>
    <col min="265" max="265" width="12.42578125" style="4" customWidth="1"/>
    <col min="266" max="266" width="13" style="4" customWidth="1"/>
    <col min="267" max="267" width="12.85546875" style="4" customWidth="1"/>
    <col min="268" max="268" width="13" style="4" customWidth="1"/>
    <col min="269" max="269" width="9.140625" style="4"/>
    <col min="270" max="270" width="19" style="4" bestFit="1" customWidth="1"/>
    <col min="271" max="516" width="9.140625" style="4"/>
    <col min="517" max="518" width="14" style="4" bestFit="1" customWidth="1"/>
    <col min="519" max="519" width="14.28515625" style="4" bestFit="1" customWidth="1"/>
    <col min="520" max="520" width="12.7109375" style="4" customWidth="1"/>
    <col min="521" max="521" width="12.42578125" style="4" customWidth="1"/>
    <col min="522" max="522" width="13" style="4" customWidth="1"/>
    <col min="523" max="523" width="12.85546875" style="4" customWidth="1"/>
    <col min="524" max="524" width="13" style="4" customWidth="1"/>
    <col min="525" max="525" width="9.140625" style="4"/>
    <col min="526" max="526" width="19" style="4" bestFit="1" customWidth="1"/>
    <col min="527" max="772" width="9.140625" style="4"/>
    <col min="773" max="774" width="14" style="4" bestFit="1" customWidth="1"/>
    <col min="775" max="775" width="14.28515625" style="4" bestFit="1" customWidth="1"/>
    <col min="776" max="776" width="12.7109375" style="4" customWidth="1"/>
    <col min="777" max="777" width="12.42578125" style="4" customWidth="1"/>
    <col min="778" max="778" width="13" style="4" customWidth="1"/>
    <col min="779" max="779" width="12.85546875" style="4" customWidth="1"/>
    <col min="780" max="780" width="13" style="4" customWidth="1"/>
    <col min="781" max="781" width="9.140625" style="4"/>
    <col min="782" max="782" width="19" style="4" bestFit="1" customWidth="1"/>
    <col min="783" max="1028" width="9.140625" style="4"/>
    <col min="1029" max="1030" width="14" style="4" bestFit="1" customWidth="1"/>
    <col min="1031" max="1031" width="14.28515625" style="4" bestFit="1" customWidth="1"/>
    <col min="1032" max="1032" width="12.7109375" style="4" customWidth="1"/>
    <col min="1033" max="1033" width="12.42578125" style="4" customWidth="1"/>
    <col min="1034" max="1034" width="13" style="4" customWidth="1"/>
    <col min="1035" max="1035" width="12.85546875" style="4" customWidth="1"/>
    <col min="1036" max="1036" width="13" style="4" customWidth="1"/>
    <col min="1037" max="1037" width="9.140625" style="4"/>
    <col min="1038" max="1038" width="19" style="4" bestFit="1" customWidth="1"/>
    <col min="1039" max="1284" width="9.140625" style="4"/>
    <col min="1285" max="1286" width="14" style="4" bestFit="1" customWidth="1"/>
    <col min="1287" max="1287" width="14.28515625" style="4" bestFit="1" customWidth="1"/>
    <col min="1288" max="1288" width="12.7109375" style="4" customWidth="1"/>
    <col min="1289" max="1289" width="12.42578125" style="4" customWidth="1"/>
    <col min="1290" max="1290" width="13" style="4" customWidth="1"/>
    <col min="1291" max="1291" width="12.85546875" style="4" customWidth="1"/>
    <col min="1292" max="1292" width="13" style="4" customWidth="1"/>
    <col min="1293" max="1293" width="9.140625" style="4"/>
    <col min="1294" max="1294" width="19" style="4" bestFit="1" customWidth="1"/>
    <col min="1295" max="1540" width="9.140625" style="4"/>
    <col min="1541" max="1542" width="14" style="4" bestFit="1" customWidth="1"/>
    <col min="1543" max="1543" width="14.28515625" style="4" bestFit="1" customWidth="1"/>
    <col min="1544" max="1544" width="12.7109375" style="4" customWidth="1"/>
    <col min="1545" max="1545" width="12.42578125" style="4" customWidth="1"/>
    <col min="1546" max="1546" width="13" style="4" customWidth="1"/>
    <col min="1547" max="1547" width="12.85546875" style="4" customWidth="1"/>
    <col min="1548" max="1548" width="13" style="4" customWidth="1"/>
    <col min="1549" max="1549" width="9.140625" style="4"/>
    <col min="1550" max="1550" width="19" style="4" bestFit="1" customWidth="1"/>
    <col min="1551" max="1796" width="9.140625" style="4"/>
    <col min="1797" max="1798" width="14" style="4" bestFit="1" customWidth="1"/>
    <col min="1799" max="1799" width="14.28515625" style="4" bestFit="1" customWidth="1"/>
    <col min="1800" max="1800" width="12.7109375" style="4" customWidth="1"/>
    <col min="1801" max="1801" width="12.42578125" style="4" customWidth="1"/>
    <col min="1802" max="1802" width="13" style="4" customWidth="1"/>
    <col min="1803" max="1803" width="12.85546875" style="4" customWidth="1"/>
    <col min="1804" max="1804" width="13" style="4" customWidth="1"/>
    <col min="1805" max="1805" width="9.140625" style="4"/>
    <col min="1806" max="1806" width="19" style="4" bestFit="1" customWidth="1"/>
    <col min="1807" max="2052" width="9.140625" style="4"/>
    <col min="2053" max="2054" width="14" style="4" bestFit="1" customWidth="1"/>
    <col min="2055" max="2055" width="14.28515625" style="4" bestFit="1" customWidth="1"/>
    <col min="2056" max="2056" width="12.7109375" style="4" customWidth="1"/>
    <col min="2057" max="2057" width="12.42578125" style="4" customWidth="1"/>
    <col min="2058" max="2058" width="13" style="4" customWidth="1"/>
    <col min="2059" max="2059" width="12.85546875" style="4" customWidth="1"/>
    <col min="2060" max="2060" width="13" style="4" customWidth="1"/>
    <col min="2061" max="2061" width="9.140625" style="4"/>
    <col min="2062" max="2062" width="19" style="4" bestFit="1" customWidth="1"/>
    <col min="2063" max="2308" width="9.140625" style="4"/>
    <col min="2309" max="2310" width="14" style="4" bestFit="1" customWidth="1"/>
    <col min="2311" max="2311" width="14.28515625" style="4" bestFit="1" customWidth="1"/>
    <col min="2312" max="2312" width="12.7109375" style="4" customWidth="1"/>
    <col min="2313" max="2313" width="12.42578125" style="4" customWidth="1"/>
    <col min="2314" max="2314" width="13" style="4" customWidth="1"/>
    <col min="2315" max="2315" width="12.85546875" style="4" customWidth="1"/>
    <col min="2316" max="2316" width="13" style="4" customWidth="1"/>
    <col min="2317" max="2317" width="9.140625" style="4"/>
    <col min="2318" max="2318" width="19" style="4" bestFit="1" customWidth="1"/>
    <col min="2319" max="2564" width="9.140625" style="4"/>
    <col min="2565" max="2566" width="14" style="4" bestFit="1" customWidth="1"/>
    <col min="2567" max="2567" width="14.28515625" style="4" bestFit="1" customWidth="1"/>
    <col min="2568" max="2568" width="12.7109375" style="4" customWidth="1"/>
    <col min="2569" max="2569" width="12.42578125" style="4" customWidth="1"/>
    <col min="2570" max="2570" width="13" style="4" customWidth="1"/>
    <col min="2571" max="2571" width="12.85546875" style="4" customWidth="1"/>
    <col min="2572" max="2572" width="13" style="4" customWidth="1"/>
    <col min="2573" max="2573" width="9.140625" style="4"/>
    <col min="2574" max="2574" width="19" style="4" bestFit="1" customWidth="1"/>
    <col min="2575" max="2820" width="9.140625" style="4"/>
    <col min="2821" max="2822" width="14" style="4" bestFit="1" customWidth="1"/>
    <col min="2823" max="2823" width="14.28515625" style="4" bestFit="1" customWidth="1"/>
    <col min="2824" max="2824" width="12.7109375" style="4" customWidth="1"/>
    <col min="2825" max="2825" width="12.42578125" style="4" customWidth="1"/>
    <col min="2826" max="2826" width="13" style="4" customWidth="1"/>
    <col min="2827" max="2827" width="12.85546875" style="4" customWidth="1"/>
    <col min="2828" max="2828" width="13" style="4" customWidth="1"/>
    <col min="2829" max="2829" width="9.140625" style="4"/>
    <col min="2830" max="2830" width="19" style="4" bestFit="1" customWidth="1"/>
    <col min="2831" max="3076" width="9.140625" style="4"/>
    <col min="3077" max="3078" width="14" style="4" bestFit="1" customWidth="1"/>
    <col min="3079" max="3079" width="14.28515625" style="4" bestFit="1" customWidth="1"/>
    <col min="3080" max="3080" width="12.7109375" style="4" customWidth="1"/>
    <col min="3081" max="3081" width="12.42578125" style="4" customWidth="1"/>
    <col min="3082" max="3082" width="13" style="4" customWidth="1"/>
    <col min="3083" max="3083" width="12.85546875" style="4" customWidth="1"/>
    <col min="3084" max="3084" width="13" style="4" customWidth="1"/>
    <col min="3085" max="3085" width="9.140625" style="4"/>
    <col min="3086" max="3086" width="19" style="4" bestFit="1" customWidth="1"/>
    <col min="3087" max="3332" width="9.140625" style="4"/>
    <col min="3333" max="3334" width="14" style="4" bestFit="1" customWidth="1"/>
    <col min="3335" max="3335" width="14.28515625" style="4" bestFit="1" customWidth="1"/>
    <col min="3336" max="3336" width="12.7109375" style="4" customWidth="1"/>
    <col min="3337" max="3337" width="12.42578125" style="4" customWidth="1"/>
    <col min="3338" max="3338" width="13" style="4" customWidth="1"/>
    <col min="3339" max="3339" width="12.85546875" style="4" customWidth="1"/>
    <col min="3340" max="3340" width="13" style="4" customWidth="1"/>
    <col min="3341" max="3341" width="9.140625" style="4"/>
    <col min="3342" max="3342" width="19" style="4" bestFit="1" customWidth="1"/>
    <col min="3343" max="3588" width="9.140625" style="4"/>
    <col min="3589" max="3590" width="14" style="4" bestFit="1" customWidth="1"/>
    <col min="3591" max="3591" width="14.28515625" style="4" bestFit="1" customWidth="1"/>
    <col min="3592" max="3592" width="12.7109375" style="4" customWidth="1"/>
    <col min="3593" max="3593" width="12.42578125" style="4" customWidth="1"/>
    <col min="3594" max="3594" width="13" style="4" customWidth="1"/>
    <col min="3595" max="3595" width="12.85546875" style="4" customWidth="1"/>
    <col min="3596" max="3596" width="13" style="4" customWidth="1"/>
    <col min="3597" max="3597" width="9.140625" style="4"/>
    <col min="3598" max="3598" width="19" style="4" bestFit="1" customWidth="1"/>
    <col min="3599" max="3844" width="9.140625" style="4"/>
    <col min="3845" max="3846" width="14" style="4" bestFit="1" customWidth="1"/>
    <col min="3847" max="3847" width="14.28515625" style="4" bestFit="1" customWidth="1"/>
    <col min="3848" max="3848" width="12.7109375" style="4" customWidth="1"/>
    <col min="3849" max="3849" width="12.42578125" style="4" customWidth="1"/>
    <col min="3850" max="3850" width="13" style="4" customWidth="1"/>
    <col min="3851" max="3851" width="12.85546875" style="4" customWidth="1"/>
    <col min="3852" max="3852" width="13" style="4" customWidth="1"/>
    <col min="3853" max="3853" width="9.140625" style="4"/>
    <col min="3854" max="3854" width="19" style="4" bestFit="1" customWidth="1"/>
    <col min="3855" max="4100" width="9.140625" style="4"/>
    <col min="4101" max="4102" width="14" style="4" bestFit="1" customWidth="1"/>
    <col min="4103" max="4103" width="14.28515625" style="4" bestFit="1" customWidth="1"/>
    <col min="4104" max="4104" width="12.7109375" style="4" customWidth="1"/>
    <col min="4105" max="4105" width="12.42578125" style="4" customWidth="1"/>
    <col min="4106" max="4106" width="13" style="4" customWidth="1"/>
    <col min="4107" max="4107" width="12.85546875" style="4" customWidth="1"/>
    <col min="4108" max="4108" width="13" style="4" customWidth="1"/>
    <col min="4109" max="4109" width="9.140625" style="4"/>
    <col min="4110" max="4110" width="19" style="4" bestFit="1" customWidth="1"/>
    <col min="4111" max="4356" width="9.140625" style="4"/>
    <col min="4357" max="4358" width="14" style="4" bestFit="1" customWidth="1"/>
    <col min="4359" max="4359" width="14.28515625" style="4" bestFit="1" customWidth="1"/>
    <col min="4360" max="4360" width="12.7109375" style="4" customWidth="1"/>
    <col min="4361" max="4361" width="12.42578125" style="4" customWidth="1"/>
    <col min="4362" max="4362" width="13" style="4" customWidth="1"/>
    <col min="4363" max="4363" width="12.85546875" style="4" customWidth="1"/>
    <col min="4364" max="4364" width="13" style="4" customWidth="1"/>
    <col min="4365" max="4365" width="9.140625" style="4"/>
    <col min="4366" max="4366" width="19" style="4" bestFit="1" customWidth="1"/>
    <col min="4367" max="4612" width="9.140625" style="4"/>
    <col min="4613" max="4614" width="14" style="4" bestFit="1" customWidth="1"/>
    <col min="4615" max="4615" width="14.28515625" style="4" bestFit="1" customWidth="1"/>
    <col min="4616" max="4616" width="12.7109375" style="4" customWidth="1"/>
    <col min="4617" max="4617" width="12.42578125" style="4" customWidth="1"/>
    <col min="4618" max="4618" width="13" style="4" customWidth="1"/>
    <col min="4619" max="4619" width="12.85546875" style="4" customWidth="1"/>
    <col min="4620" max="4620" width="13" style="4" customWidth="1"/>
    <col min="4621" max="4621" width="9.140625" style="4"/>
    <col min="4622" max="4622" width="19" style="4" bestFit="1" customWidth="1"/>
    <col min="4623" max="4868" width="9.140625" style="4"/>
    <col min="4869" max="4870" width="14" style="4" bestFit="1" customWidth="1"/>
    <col min="4871" max="4871" width="14.28515625" style="4" bestFit="1" customWidth="1"/>
    <col min="4872" max="4872" width="12.7109375" style="4" customWidth="1"/>
    <col min="4873" max="4873" width="12.42578125" style="4" customWidth="1"/>
    <col min="4874" max="4874" width="13" style="4" customWidth="1"/>
    <col min="4875" max="4875" width="12.85546875" style="4" customWidth="1"/>
    <col min="4876" max="4876" width="13" style="4" customWidth="1"/>
    <col min="4877" max="4877" width="9.140625" style="4"/>
    <col min="4878" max="4878" width="19" style="4" bestFit="1" customWidth="1"/>
    <col min="4879" max="5124" width="9.140625" style="4"/>
    <col min="5125" max="5126" width="14" style="4" bestFit="1" customWidth="1"/>
    <col min="5127" max="5127" width="14.28515625" style="4" bestFit="1" customWidth="1"/>
    <col min="5128" max="5128" width="12.7109375" style="4" customWidth="1"/>
    <col min="5129" max="5129" width="12.42578125" style="4" customWidth="1"/>
    <col min="5130" max="5130" width="13" style="4" customWidth="1"/>
    <col min="5131" max="5131" width="12.85546875" style="4" customWidth="1"/>
    <col min="5132" max="5132" width="13" style="4" customWidth="1"/>
    <col min="5133" max="5133" width="9.140625" style="4"/>
    <col min="5134" max="5134" width="19" style="4" bestFit="1" customWidth="1"/>
    <col min="5135" max="5380" width="9.140625" style="4"/>
    <col min="5381" max="5382" width="14" style="4" bestFit="1" customWidth="1"/>
    <col min="5383" max="5383" width="14.28515625" style="4" bestFit="1" customWidth="1"/>
    <col min="5384" max="5384" width="12.7109375" style="4" customWidth="1"/>
    <col min="5385" max="5385" width="12.42578125" style="4" customWidth="1"/>
    <col min="5386" max="5386" width="13" style="4" customWidth="1"/>
    <col min="5387" max="5387" width="12.85546875" style="4" customWidth="1"/>
    <col min="5388" max="5388" width="13" style="4" customWidth="1"/>
    <col min="5389" max="5389" width="9.140625" style="4"/>
    <col min="5390" max="5390" width="19" style="4" bestFit="1" customWidth="1"/>
    <col min="5391" max="5636" width="9.140625" style="4"/>
    <col min="5637" max="5638" width="14" style="4" bestFit="1" customWidth="1"/>
    <col min="5639" max="5639" width="14.28515625" style="4" bestFit="1" customWidth="1"/>
    <col min="5640" max="5640" width="12.7109375" style="4" customWidth="1"/>
    <col min="5641" max="5641" width="12.42578125" style="4" customWidth="1"/>
    <col min="5642" max="5642" width="13" style="4" customWidth="1"/>
    <col min="5643" max="5643" width="12.85546875" style="4" customWidth="1"/>
    <col min="5644" max="5644" width="13" style="4" customWidth="1"/>
    <col min="5645" max="5645" width="9.140625" style="4"/>
    <col min="5646" max="5646" width="19" style="4" bestFit="1" customWidth="1"/>
    <col min="5647" max="5892" width="9.140625" style="4"/>
    <col min="5893" max="5894" width="14" style="4" bestFit="1" customWidth="1"/>
    <col min="5895" max="5895" width="14.28515625" style="4" bestFit="1" customWidth="1"/>
    <col min="5896" max="5896" width="12.7109375" style="4" customWidth="1"/>
    <col min="5897" max="5897" width="12.42578125" style="4" customWidth="1"/>
    <col min="5898" max="5898" width="13" style="4" customWidth="1"/>
    <col min="5899" max="5899" width="12.85546875" style="4" customWidth="1"/>
    <col min="5900" max="5900" width="13" style="4" customWidth="1"/>
    <col min="5901" max="5901" width="9.140625" style="4"/>
    <col min="5902" max="5902" width="19" style="4" bestFit="1" customWidth="1"/>
    <col min="5903" max="6148" width="9.140625" style="4"/>
    <col min="6149" max="6150" width="14" style="4" bestFit="1" customWidth="1"/>
    <col min="6151" max="6151" width="14.28515625" style="4" bestFit="1" customWidth="1"/>
    <col min="6152" max="6152" width="12.7109375" style="4" customWidth="1"/>
    <col min="6153" max="6153" width="12.42578125" style="4" customWidth="1"/>
    <col min="6154" max="6154" width="13" style="4" customWidth="1"/>
    <col min="6155" max="6155" width="12.85546875" style="4" customWidth="1"/>
    <col min="6156" max="6156" width="13" style="4" customWidth="1"/>
    <col min="6157" max="6157" width="9.140625" style="4"/>
    <col min="6158" max="6158" width="19" style="4" bestFit="1" customWidth="1"/>
    <col min="6159" max="6404" width="9.140625" style="4"/>
    <col min="6405" max="6406" width="14" style="4" bestFit="1" customWidth="1"/>
    <col min="6407" max="6407" width="14.28515625" style="4" bestFit="1" customWidth="1"/>
    <col min="6408" max="6408" width="12.7109375" style="4" customWidth="1"/>
    <col min="6409" max="6409" width="12.42578125" style="4" customWidth="1"/>
    <col min="6410" max="6410" width="13" style="4" customWidth="1"/>
    <col min="6411" max="6411" width="12.85546875" style="4" customWidth="1"/>
    <col min="6412" max="6412" width="13" style="4" customWidth="1"/>
    <col min="6413" max="6413" width="9.140625" style="4"/>
    <col min="6414" max="6414" width="19" style="4" bestFit="1" customWidth="1"/>
    <col min="6415" max="6660" width="9.140625" style="4"/>
    <col min="6661" max="6662" width="14" style="4" bestFit="1" customWidth="1"/>
    <col min="6663" max="6663" width="14.28515625" style="4" bestFit="1" customWidth="1"/>
    <col min="6664" max="6664" width="12.7109375" style="4" customWidth="1"/>
    <col min="6665" max="6665" width="12.42578125" style="4" customWidth="1"/>
    <col min="6666" max="6666" width="13" style="4" customWidth="1"/>
    <col min="6667" max="6667" width="12.85546875" style="4" customWidth="1"/>
    <col min="6668" max="6668" width="13" style="4" customWidth="1"/>
    <col min="6669" max="6669" width="9.140625" style="4"/>
    <col min="6670" max="6670" width="19" style="4" bestFit="1" customWidth="1"/>
    <col min="6671" max="6916" width="9.140625" style="4"/>
    <col min="6917" max="6918" width="14" style="4" bestFit="1" customWidth="1"/>
    <col min="6919" max="6919" width="14.28515625" style="4" bestFit="1" customWidth="1"/>
    <col min="6920" max="6920" width="12.7109375" style="4" customWidth="1"/>
    <col min="6921" max="6921" width="12.42578125" style="4" customWidth="1"/>
    <col min="6922" max="6922" width="13" style="4" customWidth="1"/>
    <col min="6923" max="6923" width="12.85546875" style="4" customWidth="1"/>
    <col min="6924" max="6924" width="13" style="4" customWidth="1"/>
    <col min="6925" max="6925" width="9.140625" style="4"/>
    <col min="6926" max="6926" width="19" style="4" bestFit="1" customWidth="1"/>
    <col min="6927" max="7172" width="9.140625" style="4"/>
    <col min="7173" max="7174" width="14" style="4" bestFit="1" customWidth="1"/>
    <col min="7175" max="7175" width="14.28515625" style="4" bestFit="1" customWidth="1"/>
    <col min="7176" max="7176" width="12.7109375" style="4" customWidth="1"/>
    <col min="7177" max="7177" width="12.42578125" style="4" customWidth="1"/>
    <col min="7178" max="7178" width="13" style="4" customWidth="1"/>
    <col min="7179" max="7179" width="12.85546875" style="4" customWidth="1"/>
    <col min="7180" max="7180" width="13" style="4" customWidth="1"/>
    <col min="7181" max="7181" width="9.140625" style="4"/>
    <col min="7182" max="7182" width="19" style="4" bestFit="1" customWidth="1"/>
    <col min="7183" max="7428" width="9.140625" style="4"/>
    <col min="7429" max="7430" width="14" style="4" bestFit="1" customWidth="1"/>
    <col min="7431" max="7431" width="14.28515625" style="4" bestFit="1" customWidth="1"/>
    <col min="7432" max="7432" width="12.7109375" style="4" customWidth="1"/>
    <col min="7433" max="7433" width="12.42578125" style="4" customWidth="1"/>
    <col min="7434" max="7434" width="13" style="4" customWidth="1"/>
    <col min="7435" max="7435" width="12.85546875" style="4" customWidth="1"/>
    <col min="7436" max="7436" width="13" style="4" customWidth="1"/>
    <col min="7437" max="7437" width="9.140625" style="4"/>
    <col min="7438" max="7438" width="19" style="4" bestFit="1" customWidth="1"/>
    <col min="7439" max="7684" width="9.140625" style="4"/>
    <col min="7685" max="7686" width="14" style="4" bestFit="1" customWidth="1"/>
    <col min="7687" max="7687" width="14.28515625" style="4" bestFit="1" customWidth="1"/>
    <col min="7688" max="7688" width="12.7109375" style="4" customWidth="1"/>
    <col min="7689" max="7689" width="12.42578125" style="4" customWidth="1"/>
    <col min="7690" max="7690" width="13" style="4" customWidth="1"/>
    <col min="7691" max="7691" width="12.85546875" style="4" customWidth="1"/>
    <col min="7692" max="7692" width="13" style="4" customWidth="1"/>
    <col min="7693" max="7693" width="9.140625" style="4"/>
    <col min="7694" max="7694" width="19" style="4" bestFit="1" customWidth="1"/>
    <col min="7695" max="7940" width="9.140625" style="4"/>
    <col min="7941" max="7942" width="14" style="4" bestFit="1" customWidth="1"/>
    <col min="7943" max="7943" width="14.28515625" style="4" bestFit="1" customWidth="1"/>
    <col min="7944" max="7944" width="12.7109375" style="4" customWidth="1"/>
    <col min="7945" max="7945" width="12.42578125" style="4" customWidth="1"/>
    <col min="7946" max="7946" width="13" style="4" customWidth="1"/>
    <col min="7947" max="7947" width="12.85546875" style="4" customWidth="1"/>
    <col min="7948" max="7948" width="13" style="4" customWidth="1"/>
    <col min="7949" max="7949" width="9.140625" style="4"/>
    <col min="7950" max="7950" width="19" style="4" bestFit="1" customWidth="1"/>
    <col min="7951" max="8196" width="9.140625" style="4"/>
    <col min="8197" max="8198" width="14" style="4" bestFit="1" customWidth="1"/>
    <col min="8199" max="8199" width="14.28515625" style="4" bestFit="1" customWidth="1"/>
    <col min="8200" max="8200" width="12.7109375" style="4" customWidth="1"/>
    <col min="8201" max="8201" width="12.42578125" style="4" customWidth="1"/>
    <col min="8202" max="8202" width="13" style="4" customWidth="1"/>
    <col min="8203" max="8203" width="12.85546875" style="4" customWidth="1"/>
    <col min="8204" max="8204" width="13" style="4" customWidth="1"/>
    <col min="8205" max="8205" width="9.140625" style="4"/>
    <col min="8206" max="8206" width="19" style="4" bestFit="1" customWidth="1"/>
    <col min="8207" max="8452" width="9.140625" style="4"/>
    <col min="8453" max="8454" width="14" style="4" bestFit="1" customWidth="1"/>
    <col min="8455" max="8455" width="14.28515625" style="4" bestFit="1" customWidth="1"/>
    <col min="8456" max="8456" width="12.7109375" style="4" customWidth="1"/>
    <col min="8457" max="8457" width="12.42578125" style="4" customWidth="1"/>
    <col min="8458" max="8458" width="13" style="4" customWidth="1"/>
    <col min="8459" max="8459" width="12.85546875" style="4" customWidth="1"/>
    <col min="8460" max="8460" width="13" style="4" customWidth="1"/>
    <col min="8461" max="8461" width="9.140625" style="4"/>
    <col min="8462" max="8462" width="19" style="4" bestFit="1" customWidth="1"/>
    <col min="8463" max="8708" width="9.140625" style="4"/>
    <col min="8709" max="8710" width="14" style="4" bestFit="1" customWidth="1"/>
    <col min="8711" max="8711" width="14.28515625" style="4" bestFit="1" customWidth="1"/>
    <col min="8712" max="8712" width="12.7109375" style="4" customWidth="1"/>
    <col min="8713" max="8713" width="12.42578125" style="4" customWidth="1"/>
    <col min="8714" max="8714" width="13" style="4" customWidth="1"/>
    <col min="8715" max="8715" width="12.85546875" style="4" customWidth="1"/>
    <col min="8716" max="8716" width="13" style="4" customWidth="1"/>
    <col min="8717" max="8717" width="9.140625" style="4"/>
    <col min="8718" max="8718" width="19" style="4" bestFit="1" customWidth="1"/>
    <col min="8719" max="8964" width="9.140625" style="4"/>
    <col min="8965" max="8966" width="14" style="4" bestFit="1" customWidth="1"/>
    <col min="8967" max="8967" width="14.28515625" style="4" bestFit="1" customWidth="1"/>
    <col min="8968" max="8968" width="12.7109375" style="4" customWidth="1"/>
    <col min="8969" max="8969" width="12.42578125" style="4" customWidth="1"/>
    <col min="8970" max="8970" width="13" style="4" customWidth="1"/>
    <col min="8971" max="8971" width="12.85546875" style="4" customWidth="1"/>
    <col min="8972" max="8972" width="13" style="4" customWidth="1"/>
    <col min="8973" max="8973" width="9.140625" style="4"/>
    <col min="8974" max="8974" width="19" style="4" bestFit="1" customWidth="1"/>
    <col min="8975" max="9220" width="9.140625" style="4"/>
    <col min="9221" max="9222" width="14" style="4" bestFit="1" customWidth="1"/>
    <col min="9223" max="9223" width="14.28515625" style="4" bestFit="1" customWidth="1"/>
    <col min="9224" max="9224" width="12.7109375" style="4" customWidth="1"/>
    <col min="9225" max="9225" width="12.42578125" style="4" customWidth="1"/>
    <col min="9226" max="9226" width="13" style="4" customWidth="1"/>
    <col min="9227" max="9227" width="12.85546875" style="4" customWidth="1"/>
    <col min="9228" max="9228" width="13" style="4" customWidth="1"/>
    <col min="9229" max="9229" width="9.140625" style="4"/>
    <col min="9230" max="9230" width="19" style="4" bestFit="1" customWidth="1"/>
    <col min="9231" max="9476" width="9.140625" style="4"/>
    <col min="9477" max="9478" width="14" style="4" bestFit="1" customWidth="1"/>
    <col min="9479" max="9479" width="14.28515625" style="4" bestFit="1" customWidth="1"/>
    <col min="9480" max="9480" width="12.7109375" style="4" customWidth="1"/>
    <col min="9481" max="9481" width="12.42578125" style="4" customWidth="1"/>
    <col min="9482" max="9482" width="13" style="4" customWidth="1"/>
    <col min="9483" max="9483" width="12.85546875" style="4" customWidth="1"/>
    <col min="9484" max="9484" width="13" style="4" customWidth="1"/>
    <col min="9485" max="9485" width="9.140625" style="4"/>
    <col min="9486" max="9486" width="19" style="4" bestFit="1" customWidth="1"/>
    <col min="9487" max="9732" width="9.140625" style="4"/>
    <col min="9733" max="9734" width="14" style="4" bestFit="1" customWidth="1"/>
    <col min="9735" max="9735" width="14.28515625" style="4" bestFit="1" customWidth="1"/>
    <col min="9736" max="9736" width="12.7109375" style="4" customWidth="1"/>
    <col min="9737" max="9737" width="12.42578125" style="4" customWidth="1"/>
    <col min="9738" max="9738" width="13" style="4" customWidth="1"/>
    <col min="9739" max="9739" width="12.85546875" style="4" customWidth="1"/>
    <col min="9740" max="9740" width="13" style="4" customWidth="1"/>
    <col min="9741" max="9741" width="9.140625" style="4"/>
    <col min="9742" max="9742" width="19" style="4" bestFit="1" customWidth="1"/>
    <col min="9743" max="9988" width="9.140625" style="4"/>
    <col min="9989" max="9990" width="14" style="4" bestFit="1" customWidth="1"/>
    <col min="9991" max="9991" width="14.28515625" style="4" bestFit="1" customWidth="1"/>
    <col min="9992" max="9992" width="12.7109375" style="4" customWidth="1"/>
    <col min="9993" max="9993" width="12.42578125" style="4" customWidth="1"/>
    <col min="9994" max="9994" width="13" style="4" customWidth="1"/>
    <col min="9995" max="9995" width="12.85546875" style="4" customWidth="1"/>
    <col min="9996" max="9996" width="13" style="4" customWidth="1"/>
    <col min="9997" max="9997" width="9.140625" style="4"/>
    <col min="9998" max="9998" width="19" style="4" bestFit="1" customWidth="1"/>
    <col min="9999" max="10244" width="9.140625" style="4"/>
    <col min="10245" max="10246" width="14" style="4" bestFit="1" customWidth="1"/>
    <col min="10247" max="10247" width="14.28515625" style="4" bestFit="1" customWidth="1"/>
    <col min="10248" max="10248" width="12.7109375" style="4" customWidth="1"/>
    <col min="10249" max="10249" width="12.42578125" style="4" customWidth="1"/>
    <col min="10250" max="10250" width="13" style="4" customWidth="1"/>
    <col min="10251" max="10251" width="12.85546875" style="4" customWidth="1"/>
    <col min="10252" max="10252" width="13" style="4" customWidth="1"/>
    <col min="10253" max="10253" width="9.140625" style="4"/>
    <col min="10254" max="10254" width="19" style="4" bestFit="1" customWidth="1"/>
    <col min="10255" max="10500" width="9.140625" style="4"/>
    <col min="10501" max="10502" width="14" style="4" bestFit="1" customWidth="1"/>
    <col min="10503" max="10503" width="14.28515625" style="4" bestFit="1" customWidth="1"/>
    <col min="10504" max="10504" width="12.7109375" style="4" customWidth="1"/>
    <col min="10505" max="10505" width="12.42578125" style="4" customWidth="1"/>
    <col min="10506" max="10506" width="13" style="4" customWidth="1"/>
    <col min="10507" max="10507" width="12.85546875" style="4" customWidth="1"/>
    <col min="10508" max="10508" width="13" style="4" customWidth="1"/>
    <col min="10509" max="10509" width="9.140625" style="4"/>
    <col min="10510" max="10510" width="19" style="4" bestFit="1" customWidth="1"/>
    <col min="10511" max="10756" width="9.140625" style="4"/>
    <col min="10757" max="10758" width="14" style="4" bestFit="1" customWidth="1"/>
    <col min="10759" max="10759" width="14.28515625" style="4" bestFit="1" customWidth="1"/>
    <col min="10760" max="10760" width="12.7109375" style="4" customWidth="1"/>
    <col min="10761" max="10761" width="12.42578125" style="4" customWidth="1"/>
    <col min="10762" max="10762" width="13" style="4" customWidth="1"/>
    <col min="10763" max="10763" width="12.85546875" style="4" customWidth="1"/>
    <col min="10764" max="10764" width="13" style="4" customWidth="1"/>
    <col min="10765" max="10765" width="9.140625" style="4"/>
    <col min="10766" max="10766" width="19" style="4" bestFit="1" customWidth="1"/>
    <col min="10767" max="11012" width="9.140625" style="4"/>
    <col min="11013" max="11014" width="14" style="4" bestFit="1" customWidth="1"/>
    <col min="11015" max="11015" width="14.28515625" style="4" bestFit="1" customWidth="1"/>
    <col min="11016" max="11016" width="12.7109375" style="4" customWidth="1"/>
    <col min="11017" max="11017" width="12.42578125" style="4" customWidth="1"/>
    <col min="11018" max="11018" width="13" style="4" customWidth="1"/>
    <col min="11019" max="11019" width="12.85546875" style="4" customWidth="1"/>
    <col min="11020" max="11020" width="13" style="4" customWidth="1"/>
    <col min="11021" max="11021" width="9.140625" style="4"/>
    <col min="11022" max="11022" width="19" style="4" bestFit="1" customWidth="1"/>
    <col min="11023" max="11268" width="9.140625" style="4"/>
    <col min="11269" max="11270" width="14" style="4" bestFit="1" customWidth="1"/>
    <col min="11271" max="11271" width="14.28515625" style="4" bestFit="1" customWidth="1"/>
    <col min="11272" max="11272" width="12.7109375" style="4" customWidth="1"/>
    <col min="11273" max="11273" width="12.42578125" style="4" customWidth="1"/>
    <col min="11274" max="11274" width="13" style="4" customWidth="1"/>
    <col min="11275" max="11275" width="12.85546875" style="4" customWidth="1"/>
    <col min="11276" max="11276" width="13" style="4" customWidth="1"/>
    <col min="11277" max="11277" width="9.140625" style="4"/>
    <col min="11278" max="11278" width="19" style="4" bestFit="1" customWidth="1"/>
    <col min="11279" max="11524" width="9.140625" style="4"/>
    <col min="11525" max="11526" width="14" style="4" bestFit="1" customWidth="1"/>
    <col min="11527" max="11527" width="14.28515625" style="4" bestFit="1" customWidth="1"/>
    <col min="11528" max="11528" width="12.7109375" style="4" customWidth="1"/>
    <col min="11529" max="11529" width="12.42578125" style="4" customWidth="1"/>
    <col min="11530" max="11530" width="13" style="4" customWidth="1"/>
    <col min="11531" max="11531" width="12.85546875" style="4" customWidth="1"/>
    <col min="11532" max="11532" width="13" style="4" customWidth="1"/>
    <col min="11533" max="11533" width="9.140625" style="4"/>
    <col min="11534" max="11534" width="19" style="4" bestFit="1" customWidth="1"/>
    <col min="11535" max="11780" width="9.140625" style="4"/>
    <col min="11781" max="11782" width="14" style="4" bestFit="1" customWidth="1"/>
    <col min="11783" max="11783" width="14.28515625" style="4" bestFit="1" customWidth="1"/>
    <col min="11784" max="11784" width="12.7109375" style="4" customWidth="1"/>
    <col min="11785" max="11785" width="12.42578125" style="4" customWidth="1"/>
    <col min="11786" max="11786" width="13" style="4" customWidth="1"/>
    <col min="11787" max="11787" width="12.85546875" style="4" customWidth="1"/>
    <col min="11788" max="11788" width="13" style="4" customWidth="1"/>
    <col min="11789" max="11789" width="9.140625" style="4"/>
    <col min="11790" max="11790" width="19" style="4" bestFit="1" customWidth="1"/>
    <col min="11791" max="12036" width="9.140625" style="4"/>
    <col min="12037" max="12038" width="14" style="4" bestFit="1" customWidth="1"/>
    <col min="12039" max="12039" width="14.28515625" style="4" bestFit="1" customWidth="1"/>
    <col min="12040" max="12040" width="12.7109375" style="4" customWidth="1"/>
    <col min="12041" max="12041" width="12.42578125" style="4" customWidth="1"/>
    <col min="12042" max="12042" width="13" style="4" customWidth="1"/>
    <col min="12043" max="12043" width="12.85546875" style="4" customWidth="1"/>
    <col min="12044" max="12044" width="13" style="4" customWidth="1"/>
    <col min="12045" max="12045" width="9.140625" style="4"/>
    <col min="12046" max="12046" width="19" style="4" bestFit="1" customWidth="1"/>
    <col min="12047" max="12292" width="9.140625" style="4"/>
    <col min="12293" max="12294" width="14" style="4" bestFit="1" customWidth="1"/>
    <col min="12295" max="12295" width="14.28515625" style="4" bestFit="1" customWidth="1"/>
    <col min="12296" max="12296" width="12.7109375" style="4" customWidth="1"/>
    <col min="12297" max="12297" width="12.42578125" style="4" customWidth="1"/>
    <col min="12298" max="12298" width="13" style="4" customWidth="1"/>
    <col min="12299" max="12299" width="12.85546875" style="4" customWidth="1"/>
    <col min="12300" max="12300" width="13" style="4" customWidth="1"/>
    <col min="12301" max="12301" width="9.140625" style="4"/>
    <col min="12302" max="12302" width="19" style="4" bestFit="1" customWidth="1"/>
    <col min="12303" max="12548" width="9.140625" style="4"/>
    <col min="12549" max="12550" width="14" style="4" bestFit="1" customWidth="1"/>
    <col min="12551" max="12551" width="14.28515625" style="4" bestFit="1" customWidth="1"/>
    <col min="12552" max="12552" width="12.7109375" style="4" customWidth="1"/>
    <col min="12553" max="12553" width="12.42578125" style="4" customWidth="1"/>
    <col min="12554" max="12554" width="13" style="4" customWidth="1"/>
    <col min="12555" max="12555" width="12.85546875" style="4" customWidth="1"/>
    <col min="12556" max="12556" width="13" style="4" customWidth="1"/>
    <col min="12557" max="12557" width="9.140625" style="4"/>
    <col min="12558" max="12558" width="19" style="4" bestFit="1" customWidth="1"/>
    <col min="12559" max="12804" width="9.140625" style="4"/>
    <col min="12805" max="12806" width="14" style="4" bestFit="1" customWidth="1"/>
    <col min="12807" max="12807" width="14.28515625" style="4" bestFit="1" customWidth="1"/>
    <col min="12808" max="12808" width="12.7109375" style="4" customWidth="1"/>
    <col min="12809" max="12809" width="12.42578125" style="4" customWidth="1"/>
    <col min="12810" max="12810" width="13" style="4" customWidth="1"/>
    <col min="12811" max="12811" width="12.85546875" style="4" customWidth="1"/>
    <col min="12812" max="12812" width="13" style="4" customWidth="1"/>
    <col min="12813" max="12813" width="9.140625" style="4"/>
    <col min="12814" max="12814" width="19" style="4" bestFit="1" customWidth="1"/>
    <col min="12815" max="13060" width="9.140625" style="4"/>
    <col min="13061" max="13062" width="14" style="4" bestFit="1" customWidth="1"/>
    <col min="13063" max="13063" width="14.28515625" style="4" bestFit="1" customWidth="1"/>
    <col min="13064" max="13064" width="12.7109375" style="4" customWidth="1"/>
    <col min="13065" max="13065" width="12.42578125" style="4" customWidth="1"/>
    <col min="13066" max="13066" width="13" style="4" customWidth="1"/>
    <col min="13067" max="13067" width="12.85546875" style="4" customWidth="1"/>
    <col min="13068" max="13068" width="13" style="4" customWidth="1"/>
    <col min="13069" max="13069" width="9.140625" style="4"/>
    <col min="13070" max="13070" width="19" style="4" bestFit="1" customWidth="1"/>
    <col min="13071" max="13316" width="9.140625" style="4"/>
    <col min="13317" max="13318" width="14" style="4" bestFit="1" customWidth="1"/>
    <col min="13319" max="13319" width="14.28515625" style="4" bestFit="1" customWidth="1"/>
    <col min="13320" max="13320" width="12.7109375" style="4" customWidth="1"/>
    <col min="13321" max="13321" width="12.42578125" style="4" customWidth="1"/>
    <col min="13322" max="13322" width="13" style="4" customWidth="1"/>
    <col min="13323" max="13323" width="12.85546875" style="4" customWidth="1"/>
    <col min="13324" max="13324" width="13" style="4" customWidth="1"/>
    <col min="13325" max="13325" width="9.140625" style="4"/>
    <col min="13326" max="13326" width="19" style="4" bestFit="1" customWidth="1"/>
    <col min="13327" max="13572" width="9.140625" style="4"/>
    <col min="13573" max="13574" width="14" style="4" bestFit="1" customWidth="1"/>
    <col min="13575" max="13575" width="14.28515625" style="4" bestFit="1" customWidth="1"/>
    <col min="13576" max="13576" width="12.7109375" style="4" customWidth="1"/>
    <col min="13577" max="13577" width="12.42578125" style="4" customWidth="1"/>
    <col min="13578" max="13578" width="13" style="4" customWidth="1"/>
    <col min="13579" max="13579" width="12.85546875" style="4" customWidth="1"/>
    <col min="13580" max="13580" width="13" style="4" customWidth="1"/>
    <col min="13581" max="13581" width="9.140625" style="4"/>
    <col min="13582" max="13582" width="19" style="4" bestFit="1" customWidth="1"/>
    <col min="13583" max="13828" width="9.140625" style="4"/>
    <col min="13829" max="13830" width="14" style="4" bestFit="1" customWidth="1"/>
    <col min="13831" max="13831" width="14.28515625" style="4" bestFit="1" customWidth="1"/>
    <col min="13832" max="13832" width="12.7109375" style="4" customWidth="1"/>
    <col min="13833" max="13833" width="12.42578125" style="4" customWidth="1"/>
    <col min="13834" max="13834" width="13" style="4" customWidth="1"/>
    <col min="13835" max="13835" width="12.85546875" style="4" customWidth="1"/>
    <col min="13836" max="13836" width="13" style="4" customWidth="1"/>
    <col min="13837" max="13837" width="9.140625" style="4"/>
    <col min="13838" max="13838" width="19" style="4" bestFit="1" customWidth="1"/>
    <col min="13839" max="14084" width="9.140625" style="4"/>
    <col min="14085" max="14086" width="14" style="4" bestFit="1" customWidth="1"/>
    <col min="14087" max="14087" width="14.28515625" style="4" bestFit="1" customWidth="1"/>
    <col min="14088" max="14088" width="12.7109375" style="4" customWidth="1"/>
    <col min="14089" max="14089" width="12.42578125" style="4" customWidth="1"/>
    <col min="14090" max="14090" width="13" style="4" customWidth="1"/>
    <col min="14091" max="14091" width="12.85546875" style="4" customWidth="1"/>
    <col min="14092" max="14092" width="13" style="4" customWidth="1"/>
    <col min="14093" max="14093" width="9.140625" style="4"/>
    <col min="14094" max="14094" width="19" style="4" bestFit="1" customWidth="1"/>
    <col min="14095" max="14340" width="9.140625" style="4"/>
    <col min="14341" max="14342" width="14" style="4" bestFit="1" customWidth="1"/>
    <col min="14343" max="14343" width="14.28515625" style="4" bestFit="1" customWidth="1"/>
    <col min="14344" max="14344" width="12.7109375" style="4" customWidth="1"/>
    <col min="14345" max="14345" width="12.42578125" style="4" customWidth="1"/>
    <col min="14346" max="14346" width="13" style="4" customWidth="1"/>
    <col min="14347" max="14347" width="12.85546875" style="4" customWidth="1"/>
    <col min="14348" max="14348" width="13" style="4" customWidth="1"/>
    <col min="14349" max="14349" width="9.140625" style="4"/>
    <col min="14350" max="14350" width="19" style="4" bestFit="1" customWidth="1"/>
    <col min="14351" max="14596" width="9.140625" style="4"/>
    <col min="14597" max="14598" width="14" style="4" bestFit="1" customWidth="1"/>
    <col min="14599" max="14599" width="14.28515625" style="4" bestFit="1" customWidth="1"/>
    <col min="14600" max="14600" width="12.7109375" style="4" customWidth="1"/>
    <col min="14601" max="14601" width="12.42578125" style="4" customWidth="1"/>
    <col min="14602" max="14602" width="13" style="4" customWidth="1"/>
    <col min="14603" max="14603" width="12.85546875" style="4" customWidth="1"/>
    <col min="14604" max="14604" width="13" style="4" customWidth="1"/>
    <col min="14605" max="14605" width="9.140625" style="4"/>
    <col min="14606" max="14606" width="19" style="4" bestFit="1" customWidth="1"/>
    <col min="14607" max="14852" width="9.140625" style="4"/>
    <col min="14853" max="14854" width="14" style="4" bestFit="1" customWidth="1"/>
    <col min="14855" max="14855" width="14.28515625" style="4" bestFit="1" customWidth="1"/>
    <col min="14856" max="14856" width="12.7109375" style="4" customWidth="1"/>
    <col min="14857" max="14857" width="12.42578125" style="4" customWidth="1"/>
    <col min="14858" max="14858" width="13" style="4" customWidth="1"/>
    <col min="14859" max="14859" width="12.85546875" style="4" customWidth="1"/>
    <col min="14860" max="14860" width="13" style="4" customWidth="1"/>
    <col min="14861" max="14861" width="9.140625" style="4"/>
    <col min="14862" max="14862" width="19" style="4" bestFit="1" customWidth="1"/>
    <col min="14863" max="15108" width="9.140625" style="4"/>
    <col min="15109" max="15110" width="14" style="4" bestFit="1" customWidth="1"/>
    <col min="15111" max="15111" width="14.28515625" style="4" bestFit="1" customWidth="1"/>
    <col min="15112" max="15112" width="12.7109375" style="4" customWidth="1"/>
    <col min="15113" max="15113" width="12.42578125" style="4" customWidth="1"/>
    <col min="15114" max="15114" width="13" style="4" customWidth="1"/>
    <col min="15115" max="15115" width="12.85546875" style="4" customWidth="1"/>
    <col min="15116" max="15116" width="13" style="4" customWidth="1"/>
    <col min="15117" max="15117" width="9.140625" style="4"/>
    <col min="15118" max="15118" width="19" style="4" bestFit="1" customWidth="1"/>
    <col min="15119" max="15364" width="9.140625" style="4"/>
    <col min="15365" max="15366" width="14" style="4" bestFit="1" customWidth="1"/>
    <col min="15367" max="15367" width="14.28515625" style="4" bestFit="1" customWidth="1"/>
    <col min="15368" max="15368" width="12.7109375" style="4" customWidth="1"/>
    <col min="15369" max="15369" width="12.42578125" style="4" customWidth="1"/>
    <col min="15370" max="15370" width="13" style="4" customWidth="1"/>
    <col min="15371" max="15371" width="12.85546875" style="4" customWidth="1"/>
    <col min="15372" max="15372" width="13" style="4" customWidth="1"/>
    <col min="15373" max="15373" width="9.140625" style="4"/>
    <col min="15374" max="15374" width="19" style="4" bestFit="1" customWidth="1"/>
    <col min="15375" max="15620" width="9.140625" style="4"/>
    <col min="15621" max="15622" width="14" style="4" bestFit="1" customWidth="1"/>
    <col min="15623" max="15623" width="14.28515625" style="4" bestFit="1" customWidth="1"/>
    <col min="15624" max="15624" width="12.7109375" style="4" customWidth="1"/>
    <col min="15625" max="15625" width="12.42578125" style="4" customWidth="1"/>
    <col min="15626" max="15626" width="13" style="4" customWidth="1"/>
    <col min="15627" max="15627" width="12.85546875" style="4" customWidth="1"/>
    <col min="15628" max="15628" width="13" style="4" customWidth="1"/>
    <col min="15629" max="15629" width="9.140625" style="4"/>
    <col min="15630" max="15630" width="19" style="4" bestFit="1" customWidth="1"/>
    <col min="15631" max="15876" width="9.140625" style="4"/>
    <col min="15877" max="15878" width="14" style="4" bestFit="1" customWidth="1"/>
    <col min="15879" max="15879" width="14.28515625" style="4" bestFit="1" customWidth="1"/>
    <col min="15880" max="15880" width="12.7109375" style="4" customWidth="1"/>
    <col min="15881" max="15881" width="12.42578125" style="4" customWidth="1"/>
    <col min="15882" max="15882" width="13" style="4" customWidth="1"/>
    <col min="15883" max="15883" width="12.85546875" style="4" customWidth="1"/>
    <col min="15884" max="15884" width="13" style="4" customWidth="1"/>
    <col min="15885" max="15885" width="9.140625" style="4"/>
    <col min="15886" max="15886" width="19" style="4" bestFit="1" customWidth="1"/>
    <col min="15887" max="16132" width="9.140625" style="4"/>
    <col min="16133" max="16134" width="14" style="4" bestFit="1" customWidth="1"/>
    <col min="16135" max="16135" width="14.28515625" style="4" bestFit="1" customWidth="1"/>
    <col min="16136" max="16136" width="12.7109375" style="4" customWidth="1"/>
    <col min="16137" max="16137" width="12.42578125" style="4" customWidth="1"/>
    <col min="16138" max="16138" width="13" style="4" customWidth="1"/>
    <col min="16139" max="16139" width="12.85546875" style="4" customWidth="1"/>
    <col min="16140" max="16140" width="13" style="4" customWidth="1"/>
    <col min="16141" max="16141" width="9.140625" style="4"/>
    <col min="16142" max="16142" width="19" style="4" bestFit="1" customWidth="1"/>
    <col min="16143" max="16384" width="9.140625" style="4"/>
  </cols>
  <sheetData>
    <row r="1" spans="1:15" ht="21.75" customHeight="1" x14ac:dyDescent="0.2">
      <c r="A1" s="300"/>
      <c r="B1" s="301"/>
      <c r="C1" s="301"/>
      <c r="D1" s="301"/>
      <c r="E1" s="301"/>
      <c r="F1" s="301"/>
      <c r="G1" s="301"/>
      <c r="H1" s="301"/>
      <c r="I1" s="360" t="s">
        <v>114</v>
      </c>
      <c r="J1" s="301"/>
      <c r="K1" s="24" t="s">
        <v>114</v>
      </c>
      <c r="L1" s="223">
        <v>2020</v>
      </c>
    </row>
    <row r="2" spans="1:15" ht="24.75" customHeight="1" x14ac:dyDescent="0.2">
      <c r="A2" s="302" t="s">
        <v>160</v>
      </c>
      <c r="B2" s="303"/>
      <c r="C2" s="303"/>
      <c r="D2" s="303"/>
      <c r="E2" s="303"/>
      <c r="F2" s="303"/>
      <c r="G2" s="303"/>
      <c r="H2" s="303"/>
      <c r="I2" s="361"/>
      <c r="J2" s="303"/>
      <c r="K2" s="303"/>
      <c r="L2" s="304"/>
    </row>
    <row r="3" spans="1:15" x14ac:dyDescent="0.2">
      <c r="A3" s="305" t="s">
        <v>161</v>
      </c>
      <c r="B3" s="306"/>
      <c r="C3" s="306"/>
      <c r="D3" s="306"/>
      <c r="E3" s="306"/>
      <c r="F3" s="306"/>
      <c r="G3" s="306"/>
      <c r="H3" s="306"/>
      <c r="I3" s="362"/>
      <c r="J3" s="306"/>
      <c r="K3" s="306"/>
      <c r="L3" s="307"/>
      <c r="M3" s="25"/>
      <c r="N3" s="25"/>
      <c r="O3" s="25"/>
    </row>
    <row r="4" spans="1:15" ht="16.5" customHeight="1" x14ac:dyDescent="0.2">
      <c r="A4" s="308" t="s">
        <v>162</v>
      </c>
      <c r="B4" s="309"/>
      <c r="C4" s="309"/>
      <c r="D4" s="309"/>
      <c r="E4" s="260">
        <v>2017</v>
      </c>
      <c r="F4" s="260"/>
      <c r="G4" s="260">
        <v>2018</v>
      </c>
      <c r="H4" s="260"/>
      <c r="I4" s="359">
        <v>2019</v>
      </c>
      <c r="J4" s="260"/>
      <c r="K4" s="260">
        <v>2020</v>
      </c>
      <c r="L4" s="261"/>
    </row>
    <row r="5" spans="1:15" ht="18" customHeight="1" x14ac:dyDescent="0.2">
      <c r="A5" s="310"/>
      <c r="B5" s="311"/>
      <c r="C5" s="309"/>
      <c r="D5" s="309"/>
      <c r="E5" s="309" t="s">
        <v>163</v>
      </c>
      <c r="F5" s="311" t="s">
        <v>164</v>
      </c>
      <c r="G5" s="309" t="s">
        <v>163</v>
      </c>
      <c r="H5" s="311" t="s">
        <v>164</v>
      </c>
      <c r="I5" s="363" t="s">
        <v>163</v>
      </c>
      <c r="J5" s="311" t="s">
        <v>164</v>
      </c>
      <c r="K5" s="309" t="s">
        <v>163</v>
      </c>
      <c r="L5" s="311" t="s">
        <v>164</v>
      </c>
    </row>
    <row r="6" spans="1:15" ht="24.75" customHeight="1" x14ac:dyDescent="0.2">
      <c r="A6" s="279" t="s">
        <v>165</v>
      </c>
      <c r="B6" s="280"/>
      <c r="C6" s="280"/>
      <c r="D6" s="280"/>
      <c r="E6" s="30"/>
      <c r="F6" s="29"/>
      <c r="G6" s="28">
        <v>119500</v>
      </c>
      <c r="H6" s="32"/>
      <c r="I6" s="364"/>
      <c r="J6" s="341"/>
      <c r="K6" s="31"/>
      <c r="L6" s="35"/>
    </row>
    <row r="7" spans="1:15" ht="24.75" customHeight="1" x14ac:dyDescent="0.2">
      <c r="A7" s="279" t="s">
        <v>166</v>
      </c>
      <c r="B7" s="280"/>
      <c r="C7" s="280"/>
      <c r="D7" s="280"/>
      <c r="E7" s="30"/>
      <c r="F7" s="29"/>
      <c r="G7" s="28">
        <v>1161</v>
      </c>
      <c r="H7" s="32"/>
      <c r="I7" s="364"/>
      <c r="J7" s="341"/>
      <c r="K7" s="31"/>
      <c r="L7" s="35"/>
    </row>
    <row r="8" spans="1:15" ht="24.75" customHeight="1" x14ac:dyDescent="0.2">
      <c r="A8" s="279" t="s">
        <v>167</v>
      </c>
      <c r="B8" s="280"/>
      <c r="C8" s="280"/>
      <c r="D8" s="280"/>
      <c r="E8" s="30">
        <v>618675.31999999995</v>
      </c>
      <c r="F8" s="34">
        <v>544329.69999999995</v>
      </c>
      <c r="G8" s="28">
        <v>662992.98</v>
      </c>
      <c r="H8" s="33">
        <v>656140.32999999996</v>
      </c>
      <c r="I8" s="364"/>
      <c r="J8" s="341"/>
      <c r="K8" s="31"/>
      <c r="L8" s="35"/>
    </row>
    <row r="9" spans="1:15" ht="24.75" customHeight="1" x14ac:dyDescent="0.2">
      <c r="A9" s="279" t="s">
        <v>168</v>
      </c>
      <c r="B9" s="280"/>
      <c r="C9" s="280"/>
      <c r="D9" s="280"/>
      <c r="E9" s="30">
        <v>69914.63</v>
      </c>
      <c r="F9" s="34">
        <v>62884.63</v>
      </c>
      <c r="G9" s="28">
        <v>75251.48</v>
      </c>
      <c r="H9" s="33">
        <v>66500</v>
      </c>
      <c r="I9" s="364"/>
      <c r="J9" s="341"/>
      <c r="K9" s="31"/>
      <c r="L9" s="35"/>
      <c r="N9" s="36"/>
    </row>
    <row r="10" spans="1:15" ht="24.75" customHeight="1" x14ac:dyDescent="0.2">
      <c r="A10" s="279" t="s">
        <v>169</v>
      </c>
      <c r="B10" s="280"/>
      <c r="C10" s="280"/>
      <c r="D10" s="280"/>
      <c r="E10" s="30">
        <v>87207.01</v>
      </c>
      <c r="F10" s="34">
        <v>66570.69</v>
      </c>
      <c r="G10" s="28">
        <v>82750.23</v>
      </c>
      <c r="H10" s="33">
        <v>68408.2</v>
      </c>
      <c r="I10" s="364"/>
      <c r="J10" s="341"/>
      <c r="K10" s="31"/>
      <c r="L10" s="35"/>
    </row>
    <row r="11" spans="1:15" ht="24.75" customHeight="1" x14ac:dyDescent="0.2">
      <c r="A11" s="279" t="s">
        <v>170</v>
      </c>
      <c r="B11" s="280"/>
      <c r="C11" s="280"/>
      <c r="D11" s="280"/>
      <c r="E11" s="30">
        <v>66641.27</v>
      </c>
      <c r="F11" s="34">
        <v>22819.96</v>
      </c>
      <c r="G11" s="28">
        <v>113948.53</v>
      </c>
      <c r="H11" s="33">
        <v>57948.53</v>
      </c>
      <c r="I11" s="364"/>
      <c r="J11" s="341"/>
      <c r="K11" s="31"/>
      <c r="L11" s="35"/>
    </row>
    <row r="12" spans="1:15" ht="24.75" customHeight="1" x14ac:dyDescent="0.2">
      <c r="A12" s="279" t="s">
        <v>171</v>
      </c>
      <c r="B12" s="280"/>
      <c r="C12" s="280"/>
      <c r="D12" s="280"/>
      <c r="E12" s="30"/>
      <c r="F12" s="34"/>
      <c r="G12" s="28"/>
      <c r="H12" s="33"/>
      <c r="I12" s="364"/>
      <c r="J12" s="341"/>
      <c r="K12" s="31"/>
      <c r="L12" s="35"/>
    </row>
    <row r="13" spans="1:15" ht="24.75" customHeight="1" x14ac:dyDescent="0.2">
      <c r="A13" s="297" t="s">
        <v>172</v>
      </c>
      <c r="B13" s="285"/>
      <c r="C13" s="285"/>
      <c r="D13" s="285"/>
      <c r="E13" s="30">
        <v>130807.66</v>
      </c>
      <c r="F13" s="34">
        <v>125486.79</v>
      </c>
      <c r="G13" s="28">
        <v>140725.39000000001</v>
      </c>
      <c r="H13" s="33">
        <v>137085.39000000001</v>
      </c>
      <c r="I13" s="364"/>
      <c r="J13" s="341"/>
      <c r="K13" s="31"/>
      <c r="L13" s="35"/>
    </row>
    <row r="14" spans="1:15" ht="24.75" customHeight="1" thickBot="1" x14ac:dyDescent="0.25">
      <c r="A14" s="286" t="s">
        <v>173</v>
      </c>
      <c r="B14" s="287"/>
      <c r="C14" s="287"/>
      <c r="D14" s="287"/>
      <c r="E14" s="37">
        <v>973245.89</v>
      </c>
      <c r="F14" s="37">
        <v>822091.77</v>
      </c>
      <c r="G14" s="37">
        <v>1196329.6100000001</v>
      </c>
      <c r="H14" s="37">
        <v>986082.45</v>
      </c>
      <c r="I14" s="365">
        <v>0</v>
      </c>
      <c r="J14" s="37"/>
      <c r="K14" s="37">
        <v>0</v>
      </c>
      <c r="L14" s="38">
        <v>0</v>
      </c>
    </row>
    <row r="15" spans="1:15" ht="14.25" customHeight="1" thickBot="1" x14ac:dyDescent="0.25">
      <c r="A15" s="39"/>
      <c r="B15" s="40"/>
      <c r="C15" s="40"/>
      <c r="D15" s="40"/>
      <c r="E15" s="40"/>
      <c r="F15" s="40"/>
      <c r="G15" s="40"/>
      <c r="H15" s="40"/>
      <c r="I15" s="366"/>
      <c r="J15" s="40"/>
      <c r="K15" s="40"/>
      <c r="L15" s="41"/>
    </row>
    <row r="16" spans="1:15" ht="15" customHeight="1" x14ac:dyDescent="0.2">
      <c r="A16" s="288" t="s">
        <v>174</v>
      </c>
      <c r="B16" s="289"/>
      <c r="C16" s="289"/>
      <c r="D16" s="289"/>
      <c r="E16" s="289"/>
      <c r="F16" s="289"/>
      <c r="G16" s="289"/>
      <c r="H16" s="289"/>
      <c r="I16" s="367"/>
      <c r="J16" s="289"/>
      <c r="K16" s="289"/>
      <c r="L16" s="290"/>
      <c r="M16" s="42"/>
    </row>
    <row r="17" spans="1:12" ht="15" customHeight="1" x14ac:dyDescent="0.2">
      <c r="A17" s="295" t="s">
        <v>162</v>
      </c>
      <c r="B17" s="296"/>
      <c r="C17" s="296"/>
      <c r="D17" s="296"/>
      <c r="E17" s="260">
        <v>2017</v>
      </c>
      <c r="F17" s="260"/>
      <c r="G17" s="260">
        <v>2018</v>
      </c>
      <c r="H17" s="260"/>
      <c r="I17" s="359">
        <v>2019</v>
      </c>
      <c r="J17" s="260"/>
      <c r="K17" s="260">
        <v>2020</v>
      </c>
      <c r="L17" s="261"/>
    </row>
    <row r="18" spans="1:12" ht="12.75" customHeight="1" x14ac:dyDescent="0.2">
      <c r="A18" s="298"/>
      <c r="B18" s="299"/>
      <c r="C18" s="296"/>
      <c r="D18" s="296"/>
      <c r="E18" s="309" t="s">
        <v>175</v>
      </c>
      <c r="F18" s="311" t="s">
        <v>176</v>
      </c>
      <c r="G18" s="309" t="s">
        <v>175</v>
      </c>
      <c r="H18" s="311" t="s">
        <v>176</v>
      </c>
      <c r="I18" s="363" t="s">
        <v>175</v>
      </c>
      <c r="J18" s="311" t="s">
        <v>176</v>
      </c>
      <c r="K18" s="26" t="s">
        <v>175</v>
      </c>
      <c r="L18" s="27" t="s">
        <v>176</v>
      </c>
    </row>
    <row r="19" spans="1:12" ht="24.75" customHeight="1" x14ac:dyDescent="0.2">
      <c r="A19" s="297" t="s">
        <v>177</v>
      </c>
      <c r="B19" s="285"/>
      <c r="C19" s="285"/>
      <c r="D19" s="285"/>
      <c r="E19" s="28">
        <v>669150.76</v>
      </c>
      <c r="F19" s="33">
        <v>533034.35</v>
      </c>
      <c r="G19" s="28">
        <v>703338.88</v>
      </c>
      <c r="H19" s="33">
        <v>568874.86</v>
      </c>
      <c r="I19" s="364"/>
      <c r="J19" s="341"/>
      <c r="K19" s="31"/>
      <c r="L19" s="35"/>
    </row>
    <row r="20" spans="1:12" ht="24.75" customHeight="1" x14ac:dyDescent="0.2">
      <c r="A20" s="297" t="s">
        <v>178</v>
      </c>
      <c r="B20" s="285"/>
      <c r="C20" s="285"/>
      <c r="D20" s="285"/>
      <c r="E20" s="28">
        <v>81040.87</v>
      </c>
      <c r="F20" s="33">
        <v>49365.68</v>
      </c>
      <c r="G20" s="28">
        <v>229565.75</v>
      </c>
      <c r="H20" s="33">
        <v>37060.85</v>
      </c>
      <c r="I20" s="364"/>
      <c r="J20" s="341"/>
      <c r="K20" s="31"/>
      <c r="L20" s="35"/>
    </row>
    <row r="21" spans="1:12" ht="24.75" customHeight="1" x14ac:dyDescent="0.2">
      <c r="A21" s="297" t="s">
        <v>179</v>
      </c>
      <c r="B21" s="285"/>
      <c r="C21" s="285"/>
      <c r="D21" s="285"/>
      <c r="E21" s="28"/>
      <c r="F21" s="33"/>
      <c r="G21" s="28"/>
      <c r="H21" s="33"/>
      <c r="I21" s="364"/>
      <c r="J21" s="341"/>
      <c r="K21" s="31"/>
      <c r="L21" s="35"/>
    </row>
    <row r="22" spans="1:12" ht="24.75" customHeight="1" x14ac:dyDescent="0.2">
      <c r="A22" s="297" t="s">
        <v>180</v>
      </c>
      <c r="B22" s="285"/>
      <c r="C22" s="285"/>
      <c r="D22" s="285"/>
      <c r="E22" s="28">
        <v>19669.89</v>
      </c>
      <c r="F22" s="33">
        <v>19669.89</v>
      </c>
      <c r="G22" s="28">
        <v>20461.2</v>
      </c>
      <c r="H22" s="33">
        <v>20461.2</v>
      </c>
      <c r="I22" s="364"/>
      <c r="J22" s="341"/>
      <c r="K22" s="31"/>
      <c r="L22" s="35"/>
    </row>
    <row r="23" spans="1:12" ht="24.75" customHeight="1" x14ac:dyDescent="0.2">
      <c r="A23" s="297" t="s">
        <v>181</v>
      </c>
      <c r="B23" s="285"/>
      <c r="C23" s="285"/>
      <c r="D23" s="285"/>
      <c r="E23" s="28"/>
      <c r="F23" s="33"/>
      <c r="G23" s="28"/>
      <c r="H23" s="33"/>
      <c r="I23" s="364"/>
      <c r="J23" s="341"/>
      <c r="K23" s="31"/>
      <c r="L23" s="35"/>
    </row>
    <row r="24" spans="1:12" ht="24.75" customHeight="1" x14ac:dyDescent="0.2">
      <c r="A24" s="297" t="s">
        <v>182</v>
      </c>
      <c r="B24" s="285"/>
      <c r="C24" s="285"/>
      <c r="D24" s="285"/>
      <c r="E24" s="28">
        <v>130807.66</v>
      </c>
      <c r="F24" s="33">
        <v>127003.48</v>
      </c>
      <c r="G24" s="28">
        <v>140725.39000000001</v>
      </c>
      <c r="H24" s="33">
        <v>127577.86</v>
      </c>
      <c r="I24" s="364"/>
      <c r="J24" s="341"/>
      <c r="K24" s="31"/>
      <c r="L24" s="35"/>
    </row>
    <row r="25" spans="1:12" s="43" customFormat="1" ht="24.75" customHeight="1" thickBot="1" x14ac:dyDescent="0.25">
      <c r="A25" s="286" t="s">
        <v>183</v>
      </c>
      <c r="B25" s="287"/>
      <c r="C25" s="287"/>
      <c r="D25" s="287"/>
      <c r="E25" s="37">
        <v>900669.18</v>
      </c>
      <c r="F25" s="37">
        <v>729073.4</v>
      </c>
      <c r="G25" s="37">
        <v>1094091.22</v>
      </c>
      <c r="H25" s="37">
        <v>753974.77</v>
      </c>
      <c r="I25" s="365">
        <v>0</v>
      </c>
      <c r="J25" s="37"/>
      <c r="K25" s="37">
        <v>0</v>
      </c>
      <c r="L25" s="38">
        <v>0</v>
      </c>
    </row>
    <row r="26" spans="1:12" ht="14.25" customHeight="1" thickBot="1" x14ac:dyDescent="0.25">
      <c r="A26" s="39"/>
      <c r="B26" s="40"/>
      <c r="C26" s="40"/>
      <c r="D26" s="40"/>
      <c r="E26" s="40"/>
      <c r="F26" s="40"/>
      <c r="G26" s="40"/>
      <c r="H26" s="40"/>
      <c r="I26" s="366"/>
      <c r="J26" s="40"/>
      <c r="K26" s="40"/>
      <c r="L26" s="41"/>
    </row>
    <row r="27" spans="1:12" ht="14.25" customHeight="1" x14ac:dyDescent="0.2">
      <c r="A27" s="288" t="s">
        <v>184</v>
      </c>
      <c r="B27" s="289"/>
      <c r="C27" s="289"/>
      <c r="D27" s="289"/>
      <c r="E27" s="289"/>
      <c r="F27" s="289"/>
      <c r="G27" s="289"/>
      <c r="H27" s="289"/>
      <c r="I27" s="367"/>
      <c r="J27" s="289"/>
      <c r="K27" s="289"/>
      <c r="L27" s="290"/>
    </row>
    <row r="28" spans="1:12" ht="14.25" customHeight="1" x14ac:dyDescent="0.2">
      <c r="A28" s="295" t="s">
        <v>185</v>
      </c>
      <c r="B28" s="296" t="s">
        <v>186</v>
      </c>
      <c r="C28" s="296"/>
      <c r="D28" s="296"/>
      <c r="E28" s="260">
        <v>2017</v>
      </c>
      <c r="F28" s="260"/>
      <c r="G28" s="260">
        <v>2018</v>
      </c>
      <c r="H28" s="260"/>
      <c r="I28" s="359">
        <v>2019</v>
      </c>
      <c r="J28" s="260"/>
      <c r="K28" s="260">
        <v>2020</v>
      </c>
      <c r="L28" s="261"/>
    </row>
    <row r="29" spans="1:12" ht="14.25" customHeight="1" x14ac:dyDescent="0.2">
      <c r="A29" s="295"/>
      <c r="B29" s="296"/>
      <c r="C29" s="296"/>
      <c r="D29" s="296"/>
      <c r="E29" s="311" t="s">
        <v>187</v>
      </c>
      <c r="F29" s="311" t="s">
        <v>188</v>
      </c>
      <c r="G29" s="311" t="s">
        <v>187</v>
      </c>
      <c r="H29" s="311" t="s">
        <v>188</v>
      </c>
      <c r="I29" s="368" t="s">
        <v>187</v>
      </c>
      <c r="J29" s="311" t="s">
        <v>188</v>
      </c>
      <c r="K29" s="44" t="s">
        <v>187</v>
      </c>
      <c r="L29" s="27" t="s">
        <v>188</v>
      </c>
    </row>
    <row r="30" spans="1:12" ht="14.25" customHeight="1" x14ac:dyDescent="0.2">
      <c r="A30" s="224">
        <v>1</v>
      </c>
      <c r="B30" s="285" t="s">
        <v>189</v>
      </c>
      <c r="C30" s="285"/>
      <c r="D30" s="285"/>
      <c r="E30" s="28">
        <v>27120.799999999999</v>
      </c>
      <c r="F30" s="33">
        <v>27206.28</v>
      </c>
      <c r="G30" s="28">
        <v>74345.62</v>
      </c>
      <c r="H30" s="33">
        <v>75148.36</v>
      </c>
      <c r="I30" s="364"/>
      <c r="J30" s="341"/>
      <c r="K30" s="31"/>
      <c r="L30" s="35"/>
    </row>
    <row r="31" spans="1:12" ht="14.25" customHeight="1" x14ac:dyDescent="0.2">
      <c r="A31" s="224">
        <v>2</v>
      </c>
      <c r="B31" s="285" t="s">
        <v>190</v>
      </c>
      <c r="C31" s="285"/>
      <c r="D31" s="285"/>
      <c r="E31" s="28">
        <v>10381.879999999999</v>
      </c>
      <c r="F31" s="33">
        <v>5381.88</v>
      </c>
      <c r="G31" s="28">
        <v>10156</v>
      </c>
      <c r="H31" s="33">
        <v>5157.74</v>
      </c>
      <c r="I31" s="364"/>
      <c r="J31" s="341"/>
      <c r="K31" s="31"/>
      <c r="L31" s="35"/>
    </row>
    <row r="32" spans="1:12" ht="14.25" customHeight="1" x14ac:dyDescent="0.2">
      <c r="A32" s="224">
        <v>3</v>
      </c>
      <c r="B32" s="285" t="s">
        <v>191</v>
      </c>
      <c r="C32" s="285"/>
      <c r="D32" s="285"/>
      <c r="E32" s="28">
        <v>14326.44</v>
      </c>
      <c r="F32" s="33">
        <v>8926.51</v>
      </c>
      <c r="G32" s="28">
        <v>27910.32</v>
      </c>
      <c r="H32" s="33">
        <v>24129.77</v>
      </c>
      <c r="I32" s="364"/>
      <c r="J32" s="341"/>
      <c r="K32" s="31"/>
      <c r="L32" s="35"/>
    </row>
    <row r="33" spans="1:12" ht="14.25" customHeight="1" x14ac:dyDescent="0.2">
      <c r="A33" s="224">
        <v>4</v>
      </c>
      <c r="B33" s="285" t="s">
        <v>192</v>
      </c>
      <c r="C33" s="285"/>
      <c r="D33" s="285"/>
      <c r="E33" s="28">
        <v>119864.17</v>
      </c>
      <c r="F33" s="33">
        <v>838.13</v>
      </c>
      <c r="G33" s="28">
        <v>160571.31</v>
      </c>
      <c r="H33" s="33">
        <v>50123.81</v>
      </c>
      <c r="I33" s="364"/>
      <c r="J33" s="341"/>
      <c r="K33" s="31"/>
      <c r="L33" s="35"/>
    </row>
    <row r="34" spans="1:12" ht="14.25" customHeight="1" x14ac:dyDescent="0.2">
      <c r="A34" s="224">
        <v>6</v>
      </c>
      <c r="B34" s="285" t="s">
        <v>193</v>
      </c>
      <c r="C34" s="285"/>
      <c r="D34" s="285"/>
      <c r="E34" s="28"/>
      <c r="F34" s="33"/>
      <c r="G34" s="28"/>
      <c r="H34" s="33"/>
      <c r="I34" s="364"/>
      <c r="J34" s="341"/>
      <c r="K34" s="31"/>
      <c r="L34" s="35"/>
    </row>
    <row r="35" spans="1:12" ht="14.25" customHeight="1" x14ac:dyDescent="0.2">
      <c r="A35" s="224">
        <v>9</v>
      </c>
      <c r="B35" s="285" t="s">
        <v>194</v>
      </c>
      <c r="C35" s="285"/>
      <c r="D35" s="285"/>
      <c r="E35" s="28">
        <v>6439.9</v>
      </c>
      <c r="F35" s="33">
        <v>3000</v>
      </c>
      <c r="G35" s="28">
        <v>7602.77</v>
      </c>
      <c r="H35" s="33">
        <v>6385.05</v>
      </c>
      <c r="I35" s="364"/>
      <c r="J35" s="341"/>
      <c r="K35" s="31"/>
      <c r="L35" s="35"/>
    </row>
    <row r="36" spans="1:12" s="43" customFormat="1" ht="14.25" customHeight="1" x14ac:dyDescent="0.2">
      <c r="A36" s="293" t="s">
        <v>195</v>
      </c>
      <c r="B36" s="294"/>
      <c r="C36" s="294"/>
      <c r="D36" s="294"/>
      <c r="E36" s="45">
        <v>178133.19</v>
      </c>
      <c r="F36" s="45">
        <v>45352.800000000003</v>
      </c>
      <c r="G36" s="45">
        <v>280586.02</v>
      </c>
      <c r="H36" s="45">
        <v>160944.73000000001</v>
      </c>
      <c r="I36" s="369">
        <v>0</v>
      </c>
      <c r="J36" s="45"/>
      <c r="K36" s="45">
        <v>0</v>
      </c>
      <c r="L36" s="46">
        <v>0</v>
      </c>
    </row>
    <row r="37" spans="1:12" ht="14.25" customHeight="1" x14ac:dyDescent="0.2">
      <c r="A37" s="295" t="s">
        <v>185</v>
      </c>
      <c r="B37" s="296" t="s">
        <v>196</v>
      </c>
      <c r="C37" s="296"/>
      <c r="D37" s="296"/>
      <c r="E37" s="291">
        <v>2017</v>
      </c>
      <c r="F37" s="291"/>
      <c r="G37" s="291">
        <v>2018</v>
      </c>
      <c r="H37" s="291"/>
      <c r="I37" s="370">
        <v>2019</v>
      </c>
      <c r="J37" s="291"/>
      <c r="K37" s="291">
        <v>2019</v>
      </c>
      <c r="L37" s="292"/>
    </row>
    <row r="38" spans="1:12" ht="14.25" customHeight="1" x14ac:dyDescent="0.2">
      <c r="A38" s="295"/>
      <c r="B38" s="296"/>
      <c r="C38" s="296"/>
      <c r="D38" s="296"/>
      <c r="E38" s="311" t="s">
        <v>197</v>
      </c>
      <c r="F38" s="311" t="s">
        <v>198</v>
      </c>
      <c r="G38" s="311" t="s">
        <v>197</v>
      </c>
      <c r="H38" s="311" t="s">
        <v>198</v>
      </c>
      <c r="I38" s="368" t="s">
        <v>197</v>
      </c>
      <c r="J38" s="311"/>
      <c r="K38" s="44" t="s">
        <v>197</v>
      </c>
      <c r="L38" s="27" t="s">
        <v>198</v>
      </c>
    </row>
    <row r="39" spans="1:12" ht="14.25" customHeight="1" x14ac:dyDescent="0.2">
      <c r="A39" s="224">
        <v>1</v>
      </c>
      <c r="B39" s="285" t="s">
        <v>199</v>
      </c>
      <c r="C39" s="285"/>
      <c r="D39" s="285"/>
      <c r="E39" s="28">
        <v>137568.66</v>
      </c>
      <c r="F39" s="33">
        <v>109103.45</v>
      </c>
      <c r="G39" s="30">
        <v>163911.48000000001</v>
      </c>
      <c r="H39" s="33">
        <v>146498.51999999999</v>
      </c>
      <c r="I39" s="364"/>
      <c r="J39" s="341"/>
      <c r="K39" s="31"/>
      <c r="L39" s="35"/>
    </row>
    <row r="40" spans="1:12" ht="14.25" customHeight="1" x14ac:dyDescent="0.2">
      <c r="A40" s="224">
        <v>2</v>
      </c>
      <c r="B40" s="285" t="s">
        <v>200</v>
      </c>
      <c r="C40" s="285"/>
      <c r="D40" s="285"/>
      <c r="E40" s="28">
        <v>204170.32</v>
      </c>
      <c r="F40" s="33">
        <v>79027.86</v>
      </c>
      <c r="G40" s="30">
        <v>156414.13</v>
      </c>
      <c r="H40" s="33">
        <v>124078.71</v>
      </c>
      <c r="I40" s="364"/>
      <c r="J40" s="341"/>
      <c r="K40" s="31"/>
      <c r="L40" s="35"/>
    </row>
    <row r="41" spans="1:12" ht="14.25" customHeight="1" x14ac:dyDescent="0.2">
      <c r="A41" s="224">
        <v>3</v>
      </c>
      <c r="B41" s="285" t="s">
        <v>201</v>
      </c>
      <c r="C41" s="285"/>
      <c r="D41" s="285"/>
      <c r="E41" s="28"/>
      <c r="F41" s="33"/>
      <c r="G41" s="30"/>
      <c r="H41" s="33"/>
      <c r="I41" s="364"/>
      <c r="J41" s="341"/>
      <c r="K41" s="31"/>
      <c r="L41" s="35"/>
    </row>
    <row r="42" spans="1:12" ht="14.25" customHeight="1" x14ac:dyDescent="0.2">
      <c r="A42" s="224">
        <v>4</v>
      </c>
      <c r="B42" s="285" t="s">
        <v>202</v>
      </c>
      <c r="C42" s="285"/>
      <c r="D42" s="285"/>
      <c r="E42" s="28"/>
      <c r="F42" s="33"/>
      <c r="G42" s="30"/>
      <c r="H42" s="33"/>
      <c r="I42" s="364"/>
      <c r="J42" s="341"/>
      <c r="K42" s="31"/>
      <c r="L42" s="35"/>
    </row>
    <row r="43" spans="1:12" ht="14.25" customHeight="1" x14ac:dyDescent="0.2">
      <c r="A43" s="224">
        <v>5</v>
      </c>
      <c r="B43" s="285" t="s">
        <v>203</v>
      </c>
      <c r="C43" s="285"/>
      <c r="D43" s="285"/>
      <c r="E43" s="28"/>
      <c r="F43" s="33"/>
      <c r="G43" s="30"/>
      <c r="H43" s="33"/>
      <c r="I43" s="364"/>
      <c r="J43" s="341"/>
      <c r="K43" s="31"/>
      <c r="L43" s="35"/>
    </row>
    <row r="44" spans="1:12" ht="14.25" customHeight="1" x14ac:dyDescent="0.2">
      <c r="A44" s="224">
        <v>7</v>
      </c>
      <c r="B44" s="285" t="s">
        <v>194</v>
      </c>
      <c r="C44" s="285"/>
      <c r="D44" s="285"/>
      <c r="E44" s="28">
        <v>7026.58</v>
      </c>
      <c r="F44" s="33">
        <v>214.7</v>
      </c>
      <c r="G44" s="30">
        <v>10616.06</v>
      </c>
      <c r="H44" s="33"/>
      <c r="I44" s="364"/>
      <c r="J44" s="341"/>
      <c r="K44" s="31"/>
      <c r="L44" s="35"/>
    </row>
    <row r="45" spans="1:12" s="43" customFormat="1" ht="14.25" customHeight="1" thickBot="1" x14ac:dyDescent="0.25">
      <c r="A45" s="286" t="s">
        <v>204</v>
      </c>
      <c r="B45" s="287"/>
      <c r="C45" s="287"/>
      <c r="D45" s="287"/>
      <c r="E45" s="37">
        <v>348765.56</v>
      </c>
      <c r="F45" s="37">
        <v>188346.01</v>
      </c>
      <c r="G45" s="37">
        <v>330941.67</v>
      </c>
      <c r="H45" s="37">
        <v>270577.23</v>
      </c>
      <c r="I45" s="365">
        <v>0</v>
      </c>
      <c r="J45" s="37"/>
      <c r="K45" s="37">
        <v>0</v>
      </c>
      <c r="L45" s="38">
        <v>0</v>
      </c>
    </row>
    <row r="46" spans="1:12" ht="14.2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366"/>
      <c r="J46" s="40"/>
      <c r="K46" s="40"/>
      <c r="L46" s="41"/>
    </row>
    <row r="47" spans="1:12" ht="15.75" customHeight="1" x14ac:dyDescent="0.2">
      <c r="A47" s="288" t="s">
        <v>205</v>
      </c>
      <c r="B47" s="289"/>
      <c r="C47" s="289"/>
      <c r="D47" s="289"/>
      <c r="E47" s="289"/>
      <c r="F47" s="289"/>
      <c r="G47" s="289"/>
      <c r="H47" s="289"/>
      <c r="I47" s="367"/>
      <c r="J47" s="289"/>
      <c r="K47" s="289"/>
      <c r="L47" s="290"/>
    </row>
    <row r="48" spans="1:12" ht="15.75" customHeight="1" x14ac:dyDescent="0.2">
      <c r="A48" s="258" t="s">
        <v>117</v>
      </c>
      <c r="B48" s="259"/>
      <c r="C48" s="259"/>
      <c r="D48" s="259"/>
      <c r="E48" s="260">
        <v>2017</v>
      </c>
      <c r="F48" s="260"/>
      <c r="G48" s="260">
        <v>2018</v>
      </c>
      <c r="H48" s="260"/>
      <c r="I48" s="359">
        <v>2019</v>
      </c>
      <c r="J48" s="260"/>
      <c r="K48" s="260">
        <v>2020</v>
      </c>
      <c r="L48" s="261"/>
    </row>
    <row r="49" spans="1:12" ht="28.5" customHeight="1" x14ac:dyDescent="0.2">
      <c r="A49" s="279" t="s">
        <v>206</v>
      </c>
      <c r="B49" s="280"/>
      <c r="C49" s="280"/>
      <c r="D49" s="280"/>
      <c r="E49" s="281">
        <v>34506.79</v>
      </c>
      <c r="F49" s="282"/>
      <c r="G49" s="281">
        <v>33324.720000000001</v>
      </c>
      <c r="H49" s="282"/>
      <c r="I49" s="371"/>
      <c r="J49" s="342"/>
      <c r="K49" s="283"/>
      <c r="L49" s="284"/>
    </row>
    <row r="50" spans="1:12" ht="24.75" customHeight="1" x14ac:dyDescent="0.2">
      <c r="A50" s="279" t="s">
        <v>207</v>
      </c>
      <c r="B50" s="280"/>
      <c r="C50" s="280"/>
      <c r="D50" s="280"/>
      <c r="E50" s="281">
        <v>3959.69</v>
      </c>
      <c r="F50" s="282"/>
      <c r="G50" s="281">
        <v>3168.38</v>
      </c>
      <c r="H50" s="282"/>
      <c r="I50" s="371"/>
      <c r="J50" s="342"/>
      <c r="K50" s="283"/>
      <c r="L50" s="284"/>
    </row>
    <row r="51" spans="1:12" ht="24.75" customHeight="1" x14ac:dyDescent="0.2">
      <c r="A51" s="279" t="s">
        <v>208</v>
      </c>
      <c r="B51" s="280"/>
      <c r="C51" s="280"/>
      <c r="D51" s="280"/>
      <c r="E51" s="281">
        <v>182474.98</v>
      </c>
      <c r="F51" s="282"/>
      <c r="G51" s="281">
        <v>218494.22</v>
      </c>
      <c r="H51" s="282"/>
      <c r="I51" s="371"/>
      <c r="J51" s="342"/>
      <c r="K51" s="283"/>
      <c r="L51" s="284"/>
    </row>
    <row r="52" spans="1:12" ht="24" customHeight="1" x14ac:dyDescent="0.2">
      <c r="A52" s="279" t="s">
        <v>209</v>
      </c>
      <c r="B52" s="280"/>
      <c r="C52" s="280"/>
      <c r="D52" s="280"/>
      <c r="E52" s="281">
        <v>19659.689999999999</v>
      </c>
      <c r="F52" s="282"/>
      <c r="G52" s="281">
        <v>20461.2</v>
      </c>
      <c r="H52" s="282"/>
      <c r="I52" s="371"/>
      <c r="J52" s="342"/>
      <c r="K52" s="283"/>
      <c r="L52" s="284"/>
    </row>
    <row r="53" spans="1:12" ht="22.5" customHeight="1" thickBot="1" x14ac:dyDescent="0.25">
      <c r="A53" s="270" t="s">
        <v>210</v>
      </c>
      <c r="B53" s="271"/>
      <c r="C53" s="271"/>
      <c r="D53" s="271"/>
      <c r="E53" s="272">
        <v>0</v>
      </c>
      <c r="F53" s="273"/>
      <c r="G53" s="272">
        <v>0</v>
      </c>
      <c r="H53" s="273"/>
      <c r="I53" s="372">
        <v>0</v>
      </c>
      <c r="J53" s="343"/>
      <c r="K53" s="274">
        <v>0</v>
      </c>
      <c r="L53" s="275"/>
    </row>
    <row r="54" spans="1:12" ht="12.75" customHeight="1" thickBot="1" x14ac:dyDescent="0.25">
      <c r="A54" s="47"/>
      <c r="B54" s="48"/>
      <c r="C54" s="48"/>
      <c r="D54" s="48"/>
      <c r="E54" s="48"/>
      <c r="F54" s="48"/>
      <c r="G54" s="48"/>
      <c r="H54" s="48"/>
      <c r="I54" s="320"/>
      <c r="J54" s="48"/>
      <c r="K54" s="48"/>
      <c r="L54" s="49"/>
    </row>
    <row r="55" spans="1:12" ht="12.75" customHeight="1" x14ac:dyDescent="0.2">
      <c r="A55" s="276" t="s">
        <v>160</v>
      </c>
      <c r="B55" s="277"/>
      <c r="C55" s="277"/>
      <c r="D55" s="277"/>
      <c r="E55" s="277"/>
      <c r="F55" s="277"/>
      <c r="G55" s="277"/>
      <c r="H55" s="277"/>
      <c r="I55" s="373"/>
      <c r="J55" s="277"/>
      <c r="K55" s="277"/>
      <c r="L55" s="278"/>
    </row>
    <row r="56" spans="1:12" ht="15.75" customHeight="1" x14ac:dyDescent="0.2">
      <c r="A56" s="255" t="s">
        <v>211</v>
      </c>
      <c r="B56" s="256"/>
      <c r="C56" s="256"/>
      <c r="D56" s="256"/>
      <c r="E56" s="256"/>
      <c r="F56" s="256"/>
      <c r="G56" s="256"/>
      <c r="H56" s="256"/>
      <c r="I56" s="374"/>
      <c r="J56" s="256"/>
      <c r="K56" s="256"/>
      <c r="L56" s="257"/>
    </row>
    <row r="57" spans="1:12" x14ac:dyDescent="0.2">
      <c r="A57" s="258" t="s">
        <v>117</v>
      </c>
      <c r="B57" s="259"/>
      <c r="C57" s="259"/>
      <c r="D57" s="259"/>
      <c r="E57" s="260">
        <v>2017</v>
      </c>
      <c r="F57" s="260"/>
      <c r="G57" s="260">
        <v>2018</v>
      </c>
      <c r="H57" s="260"/>
      <c r="I57" s="359">
        <v>2019</v>
      </c>
      <c r="J57" s="260"/>
      <c r="K57" s="260">
        <v>2020</v>
      </c>
      <c r="L57" s="261"/>
    </row>
    <row r="58" spans="1:12" ht="12.75" customHeight="1" x14ac:dyDescent="0.2">
      <c r="A58" s="240" t="s">
        <v>212</v>
      </c>
      <c r="B58" s="241"/>
      <c r="C58" s="241"/>
      <c r="D58" s="241"/>
      <c r="E58" s="242">
        <v>0.90990000000000004</v>
      </c>
      <c r="F58" s="242"/>
      <c r="G58" s="244">
        <v>0.9083</v>
      </c>
      <c r="H58" s="344"/>
      <c r="I58" s="375" t="e">
        <v>#DIV/0!</v>
      </c>
      <c r="J58" s="344"/>
      <c r="K58" s="244" t="e">
        <v>#DIV/0!</v>
      </c>
      <c r="L58" s="254"/>
    </row>
    <row r="59" spans="1:12" ht="12.75" customHeight="1" x14ac:dyDescent="0.2">
      <c r="A59" s="246" t="s">
        <v>213</v>
      </c>
      <c r="B59" s="247"/>
      <c r="C59" s="247"/>
      <c r="D59" s="247"/>
      <c r="E59" s="242"/>
      <c r="F59" s="242"/>
      <c r="G59" s="244"/>
      <c r="H59" s="344"/>
      <c r="I59" s="375"/>
      <c r="J59" s="344"/>
      <c r="K59" s="244"/>
      <c r="L59" s="254"/>
    </row>
    <row r="60" spans="1:12" ht="12.75" customHeight="1" x14ac:dyDescent="0.2">
      <c r="A60" s="253" t="s">
        <v>214</v>
      </c>
      <c r="B60" s="247"/>
      <c r="C60" s="247"/>
      <c r="D60" s="247"/>
      <c r="E60" s="242"/>
      <c r="F60" s="242"/>
      <c r="G60" s="244"/>
      <c r="H60" s="344"/>
      <c r="I60" s="375"/>
      <c r="J60" s="344"/>
      <c r="K60" s="244"/>
      <c r="L60" s="254"/>
    </row>
    <row r="61" spans="1:12" ht="12.75" customHeight="1" x14ac:dyDescent="0.2">
      <c r="A61" s="240" t="s">
        <v>215</v>
      </c>
      <c r="B61" s="241"/>
      <c r="C61" s="241"/>
      <c r="D61" s="241"/>
      <c r="E61" s="242">
        <v>0.79749999999999999</v>
      </c>
      <c r="F61" s="242"/>
      <c r="G61" s="244">
        <v>0.8075</v>
      </c>
      <c r="H61" s="344"/>
      <c r="I61" s="375" t="e">
        <v>#DIV/0!</v>
      </c>
      <c r="J61" s="344"/>
      <c r="K61" s="244" t="e">
        <v>#DIV/0!</v>
      </c>
      <c r="L61" s="254"/>
    </row>
    <row r="62" spans="1:12" ht="12.75" customHeight="1" x14ac:dyDescent="0.2">
      <c r="A62" s="246" t="s">
        <v>216</v>
      </c>
      <c r="B62" s="247"/>
      <c r="C62" s="247"/>
      <c r="D62" s="247"/>
      <c r="E62" s="242"/>
      <c r="F62" s="242"/>
      <c r="G62" s="244"/>
      <c r="H62" s="344"/>
      <c r="I62" s="375"/>
      <c r="J62" s="344"/>
      <c r="K62" s="244"/>
      <c r="L62" s="254"/>
    </row>
    <row r="63" spans="1:12" ht="13.15" customHeight="1" x14ac:dyDescent="0.2">
      <c r="A63" s="253" t="s">
        <v>214</v>
      </c>
      <c r="B63" s="247"/>
      <c r="C63" s="247"/>
      <c r="D63" s="247"/>
      <c r="E63" s="242"/>
      <c r="F63" s="242"/>
      <c r="G63" s="244"/>
      <c r="H63" s="344"/>
      <c r="I63" s="375"/>
      <c r="J63" s="344"/>
      <c r="K63" s="244"/>
      <c r="L63" s="254"/>
    </row>
    <row r="64" spans="1:12" ht="13.15" customHeight="1" x14ac:dyDescent="0.2">
      <c r="A64" s="240" t="s">
        <v>217</v>
      </c>
      <c r="B64" s="241"/>
      <c r="C64" s="241"/>
      <c r="D64" s="241"/>
      <c r="E64" s="242">
        <v>4.4499999999999998E-2</v>
      </c>
      <c r="F64" s="242"/>
      <c r="G64" s="244">
        <v>4.0599999999999997E-2</v>
      </c>
      <c r="H64" s="344"/>
      <c r="I64" s="375" t="e">
        <v>#DIV/0!</v>
      </c>
      <c r="J64" s="344"/>
      <c r="K64" s="244" t="e">
        <v>#DIV/0!</v>
      </c>
      <c r="L64" s="254"/>
    </row>
    <row r="65" spans="1:12" ht="13.15" customHeight="1" x14ac:dyDescent="0.2">
      <c r="A65" s="246" t="s">
        <v>218</v>
      </c>
      <c r="B65" s="247"/>
      <c r="C65" s="247"/>
      <c r="D65" s="247"/>
      <c r="E65" s="242"/>
      <c r="F65" s="242"/>
      <c r="G65" s="244"/>
      <c r="H65" s="344"/>
      <c r="I65" s="375"/>
      <c r="J65" s="344"/>
      <c r="K65" s="244"/>
      <c r="L65" s="254"/>
    </row>
    <row r="66" spans="1:12" ht="13.15" customHeight="1" x14ac:dyDescent="0.2">
      <c r="A66" s="253" t="s">
        <v>214</v>
      </c>
      <c r="B66" s="247"/>
      <c r="C66" s="247"/>
      <c r="D66" s="247"/>
      <c r="E66" s="242"/>
      <c r="F66" s="242"/>
      <c r="G66" s="244"/>
      <c r="H66" s="344"/>
      <c r="I66" s="375"/>
      <c r="J66" s="344"/>
      <c r="K66" s="244"/>
      <c r="L66" s="254"/>
    </row>
    <row r="67" spans="1:12" x14ac:dyDescent="0.2">
      <c r="A67" s="255" t="s">
        <v>219</v>
      </c>
      <c r="B67" s="256"/>
      <c r="C67" s="256"/>
      <c r="D67" s="256"/>
      <c r="E67" s="256"/>
      <c r="F67" s="256"/>
      <c r="G67" s="256"/>
      <c r="H67" s="349"/>
      <c r="I67" s="374"/>
      <c r="J67" s="256"/>
      <c r="K67" s="256"/>
      <c r="L67" s="257"/>
    </row>
    <row r="68" spans="1:12" x14ac:dyDescent="0.2">
      <c r="A68" s="258" t="s">
        <v>107</v>
      </c>
      <c r="B68" s="259"/>
      <c r="C68" s="259"/>
      <c r="D68" s="259"/>
      <c r="E68" s="260">
        <v>2017</v>
      </c>
      <c r="F68" s="260"/>
      <c r="G68" s="260">
        <v>2018</v>
      </c>
      <c r="H68" s="260"/>
      <c r="I68" s="359">
        <v>2019</v>
      </c>
      <c r="J68" s="260"/>
      <c r="K68" s="260">
        <v>2020</v>
      </c>
      <c r="L68" s="261"/>
    </row>
    <row r="69" spans="1:12" ht="13.15" customHeight="1" x14ac:dyDescent="0.2">
      <c r="A69" s="240" t="s">
        <v>220</v>
      </c>
      <c r="B69" s="241"/>
      <c r="C69" s="241"/>
      <c r="D69" s="241"/>
      <c r="E69" s="242">
        <v>0.26569999999999999</v>
      </c>
      <c r="F69" s="242"/>
      <c r="G69" s="244">
        <v>0.2949</v>
      </c>
      <c r="H69" s="344"/>
      <c r="I69" s="375" t="e">
        <v>#DIV/0!</v>
      </c>
      <c r="J69" s="244"/>
      <c r="K69" s="244" t="e">
        <v>#DIV/0!</v>
      </c>
      <c r="L69" s="244"/>
    </row>
    <row r="70" spans="1:12" ht="13.15" customHeight="1" x14ac:dyDescent="0.2">
      <c r="A70" s="246" t="s">
        <v>221</v>
      </c>
      <c r="B70" s="247"/>
      <c r="C70" s="247"/>
      <c r="D70" s="247"/>
      <c r="E70" s="242"/>
      <c r="F70" s="242"/>
      <c r="G70" s="244"/>
      <c r="H70" s="344"/>
      <c r="I70" s="375"/>
      <c r="J70" s="244"/>
      <c r="K70" s="244"/>
      <c r="L70" s="244"/>
    </row>
    <row r="71" spans="1:12" ht="13.15" customHeight="1" x14ac:dyDescent="0.2">
      <c r="A71" s="253" t="s">
        <v>214</v>
      </c>
      <c r="B71" s="247"/>
      <c r="C71" s="247"/>
      <c r="D71" s="247"/>
      <c r="E71" s="242"/>
      <c r="F71" s="242"/>
      <c r="G71" s="244"/>
      <c r="H71" s="344"/>
      <c r="I71" s="375"/>
      <c r="J71" s="244"/>
      <c r="K71" s="244"/>
      <c r="L71" s="244"/>
    </row>
    <row r="72" spans="1:12" ht="13.15" customHeight="1" x14ac:dyDescent="0.2">
      <c r="A72" s="240" t="s">
        <v>222</v>
      </c>
      <c r="B72" s="241"/>
      <c r="C72" s="241"/>
      <c r="D72" s="241"/>
      <c r="E72" s="242">
        <v>0.23519999999999999</v>
      </c>
      <c r="F72" s="242"/>
      <c r="G72" s="244">
        <v>0.2661</v>
      </c>
      <c r="H72" s="344"/>
      <c r="I72" s="375" t="e">
        <v>#DIV/0!</v>
      </c>
      <c r="J72" s="344"/>
      <c r="K72" s="244" t="e">
        <v>#DIV/0!</v>
      </c>
      <c r="L72" s="254"/>
    </row>
    <row r="73" spans="1:12" ht="13.15" customHeight="1" x14ac:dyDescent="0.2">
      <c r="A73" s="246" t="s">
        <v>223</v>
      </c>
      <c r="B73" s="247"/>
      <c r="C73" s="247"/>
      <c r="D73" s="247"/>
      <c r="E73" s="242"/>
      <c r="F73" s="242"/>
      <c r="G73" s="244"/>
      <c r="H73" s="344"/>
      <c r="I73" s="375"/>
      <c r="J73" s="344"/>
      <c r="K73" s="244"/>
      <c r="L73" s="254"/>
    </row>
    <row r="74" spans="1:12" ht="13.15" customHeight="1" x14ac:dyDescent="0.2">
      <c r="A74" s="253" t="s">
        <v>214</v>
      </c>
      <c r="B74" s="247"/>
      <c r="C74" s="247"/>
      <c r="D74" s="247"/>
      <c r="E74" s="242"/>
      <c r="F74" s="242"/>
      <c r="G74" s="244"/>
      <c r="H74" s="344"/>
      <c r="I74" s="375"/>
      <c r="J74" s="344"/>
      <c r="K74" s="244"/>
      <c r="L74" s="254"/>
    </row>
    <row r="75" spans="1:12" ht="12.75" customHeight="1" x14ac:dyDescent="0.2">
      <c r="A75" s="240" t="s">
        <v>224</v>
      </c>
      <c r="B75" s="241"/>
      <c r="C75" s="241"/>
      <c r="D75" s="241"/>
      <c r="E75" s="242">
        <v>3.04E-2</v>
      </c>
      <c r="F75" s="242"/>
      <c r="G75" s="244">
        <v>2.8799999999999999E-2</v>
      </c>
      <c r="H75" s="344"/>
      <c r="I75" s="375" t="e">
        <v>#DIV/0!</v>
      </c>
      <c r="J75" s="244"/>
      <c r="K75" s="244" t="e">
        <v>#DIV/0!</v>
      </c>
      <c r="L75" s="244"/>
    </row>
    <row r="76" spans="1:12" ht="12.75" customHeight="1" x14ac:dyDescent="0.2">
      <c r="A76" s="246" t="s">
        <v>225</v>
      </c>
      <c r="B76" s="247"/>
      <c r="C76" s="247"/>
      <c r="D76" s="247"/>
      <c r="E76" s="242"/>
      <c r="F76" s="242"/>
      <c r="G76" s="244"/>
      <c r="H76" s="344"/>
      <c r="I76" s="375"/>
      <c r="J76" s="244"/>
      <c r="K76" s="244"/>
      <c r="L76" s="244"/>
    </row>
    <row r="77" spans="1:12" ht="12.75" customHeight="1" x14ac:dyDescent="0.2">
      <c r="A77" s="253" t="s">
        <v>214</v>
      </c>
      <c r="B77" s="247"/>
      <c r="C77" s="247"/>
      <c r="D77" s="247"/>
      <c r="E77" s="242"/>
      <c r="F77" s="242"/>
      <c r="G77" s="244"/>
      <c r="H77" s="344"/>
      <c r="I77" s="375"/>
      <c r="J77" s="244"/>
      <c r="K77" s="244"/>
      <c r="L77" s="244"/>
    </row>
    <row r="78" spans="1:12" x14ac:dyDescent="0.2">
      <c r="A78" s="255" t="s">
        <v>226</v>
      </c>
      <c r="B78" s="256"/>
      <c r="C78" s="256"/>
      <c r="D78" s="256"/>
      <c r="E78" s="256"/>
      <c r="F78" s="256"/>
      <c r="G78" s="256"/>
      <c r="H78" s="349"/>
      <c r="I78" s="374"/>
      <c r="J78" s="256"/>
      <c r="K78" s="256"/>
      <c r="L78" s="257"/>
    </row>
    <row r="79" spans="1:12" x14ac:dyDescent="0.2">
      <c r="A79" s="258" t="s">
        <v>107</v>
      </c>
      <c r="B79" s="259"/>
      <c r="C79" s="259"/>
      <c r="D79" s="259"/>
      <c r="E79" s="260">
        <v>2017</v>
      </c>
      <c r="F79" s="260"/>
      <c r="G79" s="260">
        <v>2018</v>
      </c>
      <c r="H79" s="260"/>
      <c r="I79" s="359">
        <v>2019</v>
      </c>
      <c r="J79" s="260"/>
      <c r="K79" s="260">
        <v>2020</v>
      </c>
      <c r="L79" s="261"/>
    </row>
    <row r="80" spans="1:12" ht="12.75" customHeight="1" x14ac:dyDescent="0.2">
      <c r="A80" s="240" t="s">
        <v>227</v>
      </c>
      <c r="B80" s="241"/>
      <c r="C80" s="241"/>
      <c r="D80" s="241"/>
      <c r="E80" s="266" t="e">
        <v>#REF!</v>
      </c>
      <c r="F80" s="267"/>
      <c r="G80" s="268" t="e">
        <v>#REF!</v>
      </c>
      <c r="H80" s="345"/>
      <c r="I80" s="376" t="e">
        <v>#REF!</v>
      </c>
      <c r="J80" s="345"/>
      <c r="K80" s="268" t="e">
        <v>#REF!</v>
      </c>
      <c r="L80" s="269"/>
    </row>
    <row r="81" spans="1:12" ht="12.75" customHeight="1" x14ac:dyDescent="0.2">
      <c r="A81" s="246" t="s">
        <v>213</v>
      </c>
      <c r="B81" s="247"/>
      <c r="C81" s="247"/>
      <c r="D81" s="247"/>
      <c r="E81" s="266"/>
      <c r="F81" s="267"/>
      <c r="G81" s="268"/>
      <c r="H81" s="345"/>
      <c r="I81" s="376"/>
      <c r="J81" s="345"/>
      <c r="K81" s="268"/>
      <c r="L81" s="269"/>
    </row>
    <row r="82" spans="1:12" ht="12.75" customHeight="1" x14ac:dyDescent="0.2">
      <c r="A82" s="253" t="s">
        <v>228</v>
      </c>
      <c r="B82" s="247"/>
      <c r="C82" s="247"/>
      <c r="D82" s="247"/>
      <c r="E82" s="266"/>
      <c r="F82" s="267"/>
      <c r="G82" s="268"/>
      <c r="H82" s="345"/>
      <c r="I82" s="376"/>
      <c r="J82" s="345"/>
      <c r="K82" s="268"/>
      <c r="L82" s="269"/>
    </row>
    <row r="83" spans="1:12" ht="12.75" customHeight="1" x14ac:dyDescent="0.2">
      <c r="A83" s="240" t="s">
        <v>229</v>
      </c>
      <c r="B83" s="241"/>
      <c r="C83" s="241"/>
      <c r="D83" s="241"/>
      <c r="E83" s="266" t="e">
        <v>#REF!</v>
      </c>
      <c r="F83" s="266"/>
      <c r="G83" s="346" t="e">
        <v>#REF!</v>
      </c>
      <c r="H83" s="350"/>
      <c r="I83" s="377" t="e">
        <v>#REF!</v>
      </c>
      <c r="J83" s="346"/>
      <c r="K83" s="262" t="e">
        <v>#REF!</v>
      </c>
      <c r="L83" s="356"/>
    </row>
    <row r="84" spans="1:12" ht="12.75" customHeight="1" x14ac:dyDescent="0.2">
      <c r="A84" s="246" t="s">
        <v>216</v>
      </c>
      <c r="B84" s="247"/>
      <c r="C84" s="247"/>
      <c r="D84" s="247"/>
      <c r="E84" s="266"/>
      <c r="F84" s="266"/>
      <c r="G84" s="347"/>
      <c r="H84" s="351"/>
      <c r="I84" s="378"/>
      <c r="J84" s="347"/>
      <c r="K84" s="263"/>
      <c r="L84" s="357"/>
    </row>
    <row r="85" spans="1:12" ht="12.75" customHeight="1" x14ac:dyDescent="0.2">
      <c r="A85" s="253" t="s">
        <v>228</v>
      </c>
      <c r="B85" s="247"/>
      <c r="C85" s="247"/>
      <c r="D85" s="247"/>
      <c r="E85" s="266"/>
      <c r="F85" s="266"/>
      <c r="G85" s="348"/>
      <c r="H85" s="352"/>
      <c r="I85" s="379"/>
      <c r="J85" s="348"/>
      <c r="K85" s="264"/>
      <c r="L85" s="358"/>
    </row>
    <row r="86" spans="1:12" ht="12.75" customHeight="1" x14ac:dyDescent="0.2">
      <c r="A86" s="240" t="s">
        <v>230</v>
      </c>
      <c r="B86" s="241"/>
      <c r="C86" s="241"/>
      <c r="D86" s="241"/>
      <c r="E86" s="266" t="e">
        <v>#REF!</v>
      </c>
      <c r="F86" s="266"/>
      <c r="G86" s="346" t="e">
        <v>#REF!</v>
      </c>
      <c r="H86" s="350"/>
      <c r="I86" s="377" t="e">
        <v>#REF!</v>
      </c>
      <c r="J86" s="350"/>
      <c r="K86" s="262" t="e">
        <v>#REF!</v>
      </c>
      <c r="L86" s="356"/>
    </row>
    <row r="87" spans="1:12" ht="12.75" customHeight="1" x14ac:dyDescent="0.2">
      <c r="A87" s="246" t="s">
        <v>231</v>
      </c>
      <c r="B87" s="247"/>
      <c r="C87" s="247"/>
      <c r="D87" s="247"/>
      <c r="E87" s="266"/>
      <c r="F87" s="266"/>
      <c r="G87" s="347"/>
      <c r="H87" s="351"/>
      <c r="I87" s="378"/>
      <c r="J87" s="351"/>
      <c r="K87" s="263"/>
      <c r="L87" s="357"/>
    </row>
    <row r="88" spans="1:12" ht="12.75" customHeight="1" x14ac:dyDescent="0.2">
      <c r="A88" s="253" t="s">
        <v>228</v>
      </c>
      <c r="B88" s="247"/>
      <c r="C88" s="247"/>
      <c r="D88" s="247"/>
      <c r="E88" s="266"/>
      <c r="F88" s="266"/>
      <c r="G88" s="348"/>
      <c r="H88" s="352"/>
      <c r="I88" s="379"/>
      <c r="J88" s="352"/>
      <c r="K88" s="264"/>
      <c r="L88" s="358"/>
    </row>
    <row r="89" spans="1:12" ht="12.75" customHeight="1" x14ac:dyDescent="0.2">
      <c r="A89" s="240" t="s">
        <v>232</v>
      </c>
      <c r="B89" s="241"/>
      <c r="C89" s="241"/>
      <c r="D89" s="241"/>
      <c r="E89" s="266" t="e">
        <v>#REF!</v>
      </c>
      <c r="F89" s="266"/>
      <c r="G89" s="346" t="e">
        <v>#REF!</v>
      </c>
      <c r="H89" s="350"/>
      <c r="I89" s="377" t="e">
        <v>#REF!</v>
      </c>
      <c r="J89" s="350"/>
      <c r="K89" s="262" t="e">
        <v>#REF!</v>
      </c>
      <c r="L89" s="356"/>
    </row>
    <row r="90" spans="1:12" ht="12.75" customHeight="1" x14ac:dyDescent="0.2">
      <c r="A90" s="246" t="s">
        <v>218</v>
      </c>
      <c r="B90" s="247"/>
      <c r="C90" s="247"/>
      <c r="D90" s="247"/>
      <c r="E90" s="266"/>
      <c r="F90" s="266"/>
      <c r="G90" s="347"/>
      <c r="H90" s="351"/>
      <c r="I90" s="378"/>
      <c r="J90" s="351"/>
      <c r="K90" s="263"/>
      <c r="L90" s="357"/>
    </row>
    <row r="91" spans="1:12" ht="13.5" customHeight="1" x14ac:dyDescent="0.2">
      <c r="A91" s="265" t="s">
        <v>228</v>
      </c>
      <c r="B91" s="241"/>
      <c r="C91" s="241"/>
      <c r="D91" s="241"/>
      <c r="E91" s="266"/>
      <c r="F91" s="266"/>
      <c r="G91" s="348"/>
      <c r="H91" s="352"/>
      <c r="I91" s="379"/>
      <c r="J91" s="352"/>
      <c r="K91" s="264"/>
      <c r="L91" s="358"/>
    </row>
    <row r="92" spans="1:12" x14ac:dyDescent="0.2">
      <c r="A92" s="255" t="s">
        <v>233</v>
      </c>
      <c r="B92" s="256"/>
      <c r="C92" s="256"/>
      <c r="D92" s="256"/>
      <c r="E92" s="256"/>
      <c r="F92" s="256"/>
      <c r="G92" s="256"/>
      <c r="H92" s="256"/>
      <c r="I92" s="374"/>
      <c r="J92" s="256"/>
      <c r="K92" s="256"/>
      <c r="L92" s="257"/>
    </row>
    <row r="93" spans="1:12" x14ac:dyDescent="0.2">
      <c r="A93" s="258" t="s">
        <v>107</v>
      </c>
      <c r="B93" s="259"/>
      <c r="C93" s="259"/>
      <c r="D93" s="259"/>
      <c r="E93" s="260">
        <v>2017</v>
      </c>
      <c r="F93" s="260"/>
      <c r="G93" s="260">
        <v>2018</v>
      </c>
      <c r="H93" s="260"/>
      <c r="I93" s="359">
        <v>2019</v>
      </c>
      <c r="J93" s="260"/>
      <c r="K93" s="260">
        <v>2019</v>
      </c>
      <c r="L93" s="261"/>
    </row>
    <row r="94" spans="1:12" ht="12.75" customHeight="1" x14ac:dyDescent="0.2">
      <c r="A94" s="240" t="s">
        <v>234</v>
      </c>
      <c r="B94" s="241"/>
      <c r="C94" s="241"/>
      <c r="D94" s="241"/>
      <c r="E94" s="242">
        <v>0.183</v>
      </c>
      <c r="F94" s="242"/>
      <c r="G94" s="244">
        <v>0.23449999999999999</v>
      </c>
      <c r="H94" s="344"/>
      <c r="I94" s="375" t="e">
        <v>#DIV/0!</v>
      </c>
      <c r="J94" s="344"/>
      <c r="K94" s="244" t="e">
        <v>#DIV/0!</v>
      </c>
      <c r="L94" s="254"/>
    </row>
    <row r="95" spans="1:12" ht="12.75" customHeight="1" x14ac:dyDescent="0.2">
      <c r="A95" s="246" t="s">
        <v>235</v>
      </c>
      <c r="B95" s="247"/>
      <c r="C95" s="247"/>
      <c r="D95" s="247"/>
      <c r="E95" s="242"/>
      <c r="F95" s="242"/>
      <c r="G95" s="244"/>
      <c r="H95" s="344"/>
      <c r="I95" s="375"/>
      <c r="J95" s="344"/>
      <c r="K95" s="244"/>
      <c r="L95" s="254"/>
    </row>
    <row r="96" spans="1:12" ht="12.75" customHeight="1" x14ac:dyDescent="0.2">
      <c r="A96" s="253" t="s">
        <v>236</v>
      </c>
      <c r="B96" s="247"/>
      <c r="C96" s="247"/>
      <c r="D96" s="247"/>
      <c r="E96" s="242"/>
      <c r="F96" s="242"/>
      <c r="G96" s="244"/>
      <c r="H96" s="344"/>
      <c r="I96" s="375"/>
      <c r="J96" s="344"/>
      <c r="K96" s="244"/>
      <c r="L96" s="254"/>
    </row>
    <row r="97" spans="1:12" ht="12.75" customHeight="1" x14ac:dyDescent="0.2">
      <c r="A97" s="240" t="s">
        <v>237</v>
      </c>
      <c r="B97" s="241"/>
      <c r="C97" s="241"/>
      <c r="D97" s="241"/>
      <c r="E97" s="242">
        <v>0.38719999999999999</v>
      </c>
      <c r="F97" s="242"/>
      <c r="G97" s="244">
        <v>0.30249999999999999</v>
      </c>
      <c r="H97" s="344"/>
      <c r="I97" s="375" t="e">
        <v>#DIV/0!</v>
      </c>
      <c r="J97" s="344"/>
      <c r="K97" s="244" t="e">
        <v>#DIV/0!</v>
      </c>
      <c r="L97" s="254"/>
    </row>
    <row r="98" spans="1:12" ht="12.75" customHeight="1" x14ac:dyDescent="0.2">
      <c r="A98" s="246" t="s">
        <v>238</v>
      </c>
      <c r="B98" s="247"/>
      <c r="C98" s="247"/>
      <c r="D98" s="247"/>
      <c r="E98" s="242"/>
      <c r="F98" s="242"/>
      <c r="G98" s="244"/>
      <c r="H98" s="344"/>
      <c r="I98" s="375"/>
      <c r="J98" s="344"/>
      <c r="K98" s="244"/>
      <c r="L98" s="254"/>
    </row>
    <row r="99" spans="1:12" ht="12.75" customHeight="1" x14ac:dyDescent="0.2">
      <c r="A99" s="253" t="s">
        <v>239</v>
      </c>
      <c r="B99" s="247"/>
      <c r="C99" s="247"/>
      <c r="D99" s="247"/>
      <c r="E99" s="242"/>
      <c r="F99" s="242"/>
      <c r="G99" s="244"/>
      <c r="H99" s="344"/>
      <c r="I99" s="375"/>
      <c r="J99" s="344"/>
      <c r="K99" s="244"/>
      <c r="L99" s="254"/>
    </row>
    <row r="100" spans="1:12" ht="12.75" customHeight="1" x14ac:dyDescent="0.2">
      <c r="A100" s="240" t="s">
        <v>240</v>
      </c>
      <c r="B100" s="241"/>
      <c r="C100" s="241"/>
      <c r="D100" s="241"/>
      <c r="E100" s="242">
        <v>0.86539999999999995</v>
      </c>
      <c r="F100" s="242"/>
      <c r="G100" s="250">
        <v>0.97160000000000002</v>
      </c>
      <c r="H100" s="353"/>
      <c r="I100" s="380" t="e">
        <v>#DIV/0!</v>
      </c>
      <c r="J100" s="353"/>
      <c r="K100" s="250" t="e">
        <v>#DIV/0!</v>
      </c>
      <c r="L100" s="353"/>
    </row>
    <row r="101" spans="1:12" ht="12.75" customHeight="1" x14ac:dyDescent="0.2">
      <c r="A101" s="246" t="s">
        <v>241</v>
      </c>
      <c r="B101" s="247"/>
      <c r="C101" s="247"/>
      <c r="D101" s="247"/>
      <c r="E101" s="242"/>
      <c r="F101" s="242"/>
      <c r="G101" s="251"/>
      <c r="H101" s="354"/>
      <c r="I101" s="381"/>
      <c r="J101" s="354"/>
      <c r="K101" s="251"/>
      <c r="L101" s="354"/>
    </row>
    <row r="102" spans="1:12" ht="12.75" customHeight="1" x14ac:dyDescent="0.2">
      <c r="A102" s="253" t="s">
        <v>242</v>
      </c>
      <c r="B102" s="247"/>
      <c r="C102" s="247"/>
      <c r="D102" s="247"/>
      <c r="E102" s="242"/>
      <c r="F102" s="242"/>
      <c r="G102" s="252"/>
      <c r="H102" s="355"/>
      <c r="I102" s="382"/>
      <c r="J102" s="355"/>
      <c r="K102" s="252"/>
      <c r="L102" s="355"/>
    </row>
    <row r="103" spans="1:12" ht="13.15" customHeight="1" x14ac:dyDescent="0.2">
      <c r="A103" s="240" t="s">
        <v>243</v>
      </c>
      <c r="B103" s="241"/>
      <c r="C103" s="241"/>
      <c r="D103" s="241"/>
      <c r="E103" s="242">
        <v>0.79659999999999997</v>
      </c>
      <c r="F103" s="242"/>
      <c r="G103" s="244">
        <v>0.80879999999999996</v>
      </c>
      <c r="H103" s="244"/>
      <c r="I103" s="375" t="e">
        <v>#DIV/0!</v>
      </c>
      <c r="J103" s="244"/>
      <c r="K103" s="244" t="e">
        <v>#DIV/0!</v>
      </c>
      <c r="L103" s="244"/>
    </row>
    <row r="104" spans="1:12" ht="13.15" customHeight="1" x14ac:dyDescent="0.2">
      <c r="A104" s="246" t="s">
        <v>244</v>
      </c>
      <c r="B104" s="247"/>
      <c r="C104" s="247"/>
      <c r="D104" s="247"/>
      <c r="E104" s="242"/>
      <c r="F104" s="242"/>
      <c r="G104" s="244"/>
      <c r="H104" s="244"/>
      <c r="I104" s="375"/>
      <c r="J104" s="244"/>
      <c r="K104" s="244"/>
      <c r="L104" s="244"/>
    </row>
    <row r="105" spans="1:12" ht="13.9" customHeight="1" thickBot="1" x14ac:dyDescent="0.25">
      <c r="A105" s="248" t="s">
        <v>245</v>
      </c>
      <c r="B105" s="249"/>
      <c r="C105" s="249"/>
      <c r="D105" s="249"/>
      <c r="E105" s="243"/>
      <c r="F105" s="243"/>
      <c r="G105" s="245"/>
      <c r="H105" s="245"/>
      <c r="I105" s="383"/>
      <c r="J105" s="245"/>
      <c r="K105" s="245"/>
      <c r="L105" s="245"/>
    </row>
    <row r="107" spans="1:12" ht="3" customHeight="1" x14ac:dyDescent="0.2"/>
    <row r="108" spans="1:12" x14ac:dyDescent="0.2">
      <c r="A108" s="238"/>
      <c r="B108" s="238"/>
      <c r="C108" s="238"/>
      <c r="D108" s="238"/>
      <c r="E108" s="239"/>
      <c r="F108" s="239"/>
      <c r="G108" s="239"/>
      <c r="H108" s="239"/>
      <c r="I108" s="384"/>
      <c r="J108" s="239"/>
      <c r="K108" s="239"/>
      <c r="L108" s="239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 alignWithMargins="0">
    <oddHeader>&amp;CCOMUNE DI LEINI</oddHeader>
    <oddFooter>&amp;L&amp;8&amp;F&amp;R&amp;8&amp;P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zoomScale="80" zoomScaleNormal="80" zoomScaleSheetLayoutView="110" workbookViewId="0">
      <selection activeCell="K3" sqref="K3:K125"/>
    </sheetView>
  </sheetViews>
  <sheetFormatPr defaultColWidth="8.85546875" defaultRowHeight="15" x14ac:dyDescent="0.25"/>
  <cols>
    <col min="1" max="1" width="3.7109375" style="76" customWidth="1"/>
    <col min="2" max="2" width="19" style="76" customWidth="1"/>
    <col min="3" max="3" width="10.5703125" style="54" customWidth="1"/>
    <col min="4" max="4" width="24.28515625" style="88" customWidth="1"/>
    <col min="5" max="5" width="22.140625" style="76" customWidth="1"/>
    <col min="6" max="6" width="23.140625" customWidth="1"/>
    <col min="7" max="7" width="17.140625" style="63" customWidth="1"/>
    <col min="8" max="8" width="15.140625" style="63" bestFit="1" customWidth="1"/>
    <col min="9" max="9" width="20.85546875" style="64" bestFit="1" customWidth="1"/>
    <col min="10" max="11" width="14.5703125" style="64" customWidth="1"/>
    <col min="12" max="12" width="17.28515625" style="64" customWidth="1"/>
    <col min="13" max="13" width="12.85546875" style="64" customWidth="1"/>
    <col min="14" max="14" width="14.42578125" style="64" customWidth="1"/>
    <col min="15" max="15" width="12.42578125" style="64" bestFit="1" customWidth="1"/>
    <col min="16" max="16" width="11.7109375" style="64" customWidth="1"/>
    <col min="17" max="17" width="13.85546875" style="64" customWidth="1"/>
    <col min="18" max="18" width="12.42578125" style="64" bestFit="1" customWidth="1"/>
    <col min="19" max="19" width="10.85546875" style="64" customWidth="1"/>
  </cols>
  <sheetData>
    <row r="1" spans="1:19" ht="15.75" thickBot="1" x14ac:dyDescent="0.3">
      <c r="G1" s="100" t="s">
        <v>314</v>
      </c>
      <c r="H1" s="101">
        <v>954</v>
      </c>
      <c r="J1" s="100" t="s">
        <v>314</v>
      </c>
      <c r="K1" s="328">
        <v>954</v>
      </c>
      <c r="N1" s="100" t="s">
        <v>316</v>
      </c>
      <c r="O1" s="101"/>
      <c r="Q1" s="100" t="s">
        <v>317</v>
      </c>
      <c r="R1" s="101"/>
    </row>
    <row r="2" spans="1:19" s="65" customFormat="1" ht="59.25" customHeight="1" thickBot="1" x14ac:dyDescent="0.3">
      <c r="A2" s="639" t="s">
        <v>54</v>
      </c>
      <c r="B2" s="640"/>
      <c r="C2" s="60" t="s">
        <v>53</v>
      </c>
      <c r="D2" s="89" t="s">
        <v>55</v>
      </c>
      <c r="E2" s="60" t="s">
        <v>107</v>
      </c>
      <c r="F2" s="60" t="s">
        <v>58</v>
      </c>
      <c r="G2" s="102" t="s">
        <v>282</v>
      </c>
      <c r="H2" s="102" t="s">
        <v>283</v>
      </c>
      <c r="I2" s="102" t="s">
        <v>105</v>
      </c>
      <c r="J2" s="102" t="s">
        <v>282</v>
      </c>
      <c r="K2" s="102" t="s">
        <v>283</v>
      </c>
      <c r="L2" s="102" t="s">
        <v>106</v>
      </c>
      <c r="M2" s="103" t="s">
        <v>284</v>
      </c>
      <c r="N2" s="104" t="s">
        <v>282</v>
      </c>
      <c r="O2" s="105" t="s">
        <v>283</v>
      </c>
      <c r="P2" s="106">
        <v>2017</v>
      </c>
      <c r="Q2" s="107" t="s">
        <v>282</v>
      </c>
      <c r="R2" s="108" t="s">
        <v>283</v>
      </c>
      <c r="S2" s="109">
        <v>2018</v>
      </c>
    </row>
    <row r="3" spans="1:19" ht="44.25" customHeight="1" thickBot="1" x14ac:dyDescent="0.3">
      <c r="A3" s="643">
        <v>1</v>
      </c>
      <c r="B3" s="641" t="s">
        <v>0</v>
      </c>
      <c r="C3" s="204">
        <v>1</v>
      </c>
      <c r="D3" s="82" t="s">
        <v>13</v>
      </c>
      <c r="E3" s="82" t="s">
        <v>57</v>
      </c>
      <c r="F3" s="62" t="s">
        <v>56</v>
      </c>
      <c r="G3" s="110"/>
      <c r="H3" s="323">
        <v>954</v>
      </c>
      <c r="I3" s="111">
        <f>G3/H3</f>
        <v>0</v>
      </c>
      <c r="J3" s="111"/>
      <c r="K3" s="324">
        <f>$K$1</f>
        <v>954</v>
      </c>
      <c r="L3" s="111">
        <f>J3/K3</f>
        <v>0</v>
      </c>
      <c r="M3" s="198" t="e">
        <f>(L3-I3)/I3*100</f>
        <v>#DIV/0!</v>
      </c>
      <c r="N3" s="113"/>
      <c r="O3" s="114">
        <f>$O$1</f>
        <v>0</v>
      </c>
      <c r="P3" s="115" t="e">
        <f>N3/O3</f>
        <v>#DIV/0!</v>
      </c>
      <c r="Q3" s="116"/>
      <c r="R3" s="117">
        <f>$R$1</f>
        <v>0</v>
      </c>
      <c r="S3" s="118" t="e">
        <f>Q3/R3</f>
        <v>#DIV/0!</v>
      </c>
    </row>
    <row r="4" spans="1:19" ht="44.25" customHeight="1" thickBot="1" x14ac:dyDescent="0.3">
      <c r="A4" s="644"/>
      <c r="B4" s="629"/>
      <c r="C4" s="205">
        <v>2</v>
      </c>
      <c r="D4" s="84" t="s">
        <v>14</v>
      </c>
      <c r="E4" s="84" t="s">
        <v>57</v>
      </c>
      <c r="F4" s="62" t="s">
        <v>56</v>
      </c>
      <c r="G4" s="119"/>
      <c r="H4" s="323">
        <v>954</v>
      </c>
      <c r="I4" s="120">
        <f t="shared" ref="I4:I26" si="0">G4/H4</f>
        <v>0</v>
      </c>
      <c r="J4" s="120"/>
      <c r="K4" s="324">
        <f t="shared" ref="K4:K67" si="1">$K$1</f>
        <v>954</v>
      </c>
      <c r="L4" s="111">
        <f t="shared" ref="L4:L13" si="2">J4/K4</f>
        <v>0</v>
      </c>
      <c r="M4" s="121" t="e">
        <f>(L4-I4)/I4*100</f>
        <v>#DIV/0!</v>
      </c>
      <c r="N4" s="122"/>
      <c r="O4" s="114">
        <f t="shared" ref="O4:O67" si="3">$O$1</f>
        <v>0</v>
      </c>
      <c r="P4" s="124" t="e">
        <f t="shared" ref="P4:P60" si="4">N4/O4</f>
        <v>#DIV/0!</v>
      </c>
      <c r="Q4" s="125"/>
      <c r="R4" s="117">
        <f t="shared" ref="R4:R67" si="5">$R$1</f>
        <v>0</v>
      </c>
      <c r="S4" s="126" t="e">
        <f t="shared" ref="S4:S60" si="6">Q4/R4</f>
        <v>#DIV/0!</v>
      </c>
    </row>
    <row r="5" spans="1:19" ht="45" customHeight="1" thickBot="1" x14ac:dyDescent="0.3">
      <c r="A5" s="644"/>
      <c r="B5" s="629"/>
      <c r="C5" s="206">
        <v>3</v>
      </c>
      <c r="D5" s="69" t="s">
        <v>15</v>
      </c>
      <c r="E5" s="84" t="s">
        <v>57</v>
      </c>
      <c r="F5" s="55" t="s">
        <v>56</v>
      </c>
      <c r="G5" s="119"/>
      <c r="H5" s="323">
        <v>954</v>
      </c>
      <c r="I5" s="120">
        <f t="shared" si="0"/>
        <v>0</v>
      </c>
      <c r="J5" s="120"/>
      <c r="K5" s="324">
        <f t="shared" si="1"/>
        <v>954</v>
      </c>
      <c r="L5" s="111">
        <f t="shared" si="2"/>
        <v>0</v>
      </c>
      <c r="M5" s="121" t="e">
        <f>(L5-I5)/I5*100</f>
        <v>#DIV/0!</v>
      </c>
      <c r="N5" s="122"/>
      <c r="O5" s="114">
        <f t="shared" si="3"/>
        <v>0</v>
      </c>
      <c r="P5" s="124" t="e">
        <f t="shared" si="4"/>
        <v>#DIV/0!</v>
      </c>
      <c r="Q5" s="125"/>
      <c r="R5" s="117">
        <f t="shared" si="5"/>
        <v>0</v>
      </c>
      <c r="S5" s="126" t="e">
        <f t="shared" si="6"/>
        <v>#DIV/0!</v>
      </c>
    </row>
    <row r="6" spans="1:19" ht="45.75" thickBot="1" x14ac:dyDescent="0.3">
      <c r="A6" s="644"/>
      <c r="B6" s="629"/>
      <c r="C6" s="631">
        <v>4</v>
      </c>
      <c r="D6" s="638" t="s">
        <v>16</v>
      </c>
      <c r="E6" s="84" t="s">
        <v>57</v>
      </c>
      <c r="F6" s="55" t="s">
        <v>56</v>
      </c>
      <c r="G6" s="119"/>
      <c r="H6" s="323">
        <v>954</v>
      </c>
      <c r="I6" s="120">
        <f t="shared" si="0"/>
        <v>0</v>
      </c>
      <c r="J6" s="120"/>
      <c r="K6" s="324">
        <f t="shared" si="1"/>
        <v>954</v>
      </c>
      <c r="L6" s="111">
        <f t="shared" si="2"/>
        <v>0</v>
      </c>
      <c r="M6" s="121" t="e">
        <f>(L6-I6)/I6*100</f>
        <v>#DIV/0!</v>
      </c>
      <c r="N6" s="122"/>
      <c r="O6" s="114">
        <f t="shared" si="3"/>
        <v>0</v>
      </c>
      <c r="P6" s="124" t="e">
        <f t="shared" si="4"/>
        <v>#DIV/0!</v>
      </c>
      <c r="Q6" s="125"/>
      <c r="R6" s="117">
        <f t="shared" si="5"/>
        <v>0</v>
      </c>
      <c r="S6" s="126" t="e">
        <f t="shared" si="6"/>
        <v>#DIV/0!</v>
      </c>
    </row>
    <row r="7" spans="1:19" ht="30" customHeight="1" thickBot="1" x14ac:dyDescent="0.3">
      <c r="A7" s="644"/>
      <c r="B7" s="629"/>
      <c r="C7" s="632"/>
      <c r="D7" s="636"/>
      <c r="E7" s="195" t="s">
        <v>59</v>
      </c>
      <c r="F7" s="195" t="s">
        <v>113</v>
      </c>
      <c r="G7" s="119"/>
      <c r="H7" s="323">
        <v>954</v>
      </c>
      <c r="I7" s="120">
        <f>G7/H7</f>
        <v>0</v>
      </c>
      <c r="J7" s="120"/>
      <c r="K7" s="324"/>
      <c r="L7" s="111" t="e">
        <f t="shared" si="2"/>
        <v>#DIV/0!</v>
      </c>
      <c r="M7" s="121" t="e">
        <f>(L7-I7)/I7*100</f>
        <v>#DIV/0!</v>
      </c>
      <c r="N7" s="122"/>
      <c r="O7" s="114"/>
      <c r="P7" s="124" t="e">
        <f t="shared" si="4"/>
        <v>#DIV/0!</v>
      </c>
      <c r="Q7" s="125"/>
      <c r="R7" s="117">
        <f t="shared" si="5"/>
        <v>0</v>
      </c>
      <c r="S7" s="126" t="e">
        <f t="shared" si="6"/>
        <v>#DIV/0!</v>
      </c>
    </row>
    <row r="8" spans="1:19" ht="30.75" thickBot="1" x14ac:dyDescent="0.3">
      <c r="A8" s="644"/>
      <c r="B8" s="629"/>
      <c r="C8" s="633"/>
      <c r="D8" s="637"/>
      <c r="E8" s="94" t="s">
        <v>104</v>
      </c>
      <c r="F8" s="55" t="s">
        <v>104</v>
      </c>
      <c r="G8" s="119"/>
      <c r="H8" s="323">
        <v>954</v>
      </c>
      <c r="I8" s="120"/>
      <c r="J8" s="120"/>
      <c r="K8" s="324"/>
      <c r="L8" s="111" t="e">
        <f t="shared" si="2"/>
        <v>#DIV/0!</v>
      </c>
      <c r="M8" s="121"/>
      <c r="N8" s="122"/>
      <c r="O8" s="114"/>
      <c r="P8" s="124"/>
      <c r="Q8" s="125"/>
      <c r="R8" s="117">
        <f t="shared" si="5"/>
        <v>0</v>
      </c>
      <c r="S8" s="126"/>
    </row>
    <row r="9" spans="1:19" ht="45.75" thickBot="1" x14ac:dyDescent="0.3">
      <c r="A9" s="644"/>
      <c r="B9" s="629"/>
      <c r="C9" s="631">
        <v>5</v>
      </c>
      <c r="D9" s="638" t="s">
        <v>17</v>
      </c>
      <c r="E9" s="84" t="s">
        <v>57</v>
      </c>
      <c r="F9" s="55" t="s">
        <v>56</v>
      </c>
      <c r="G9" s="119"/>
      <c r="H9" s="323">
        <v>954</v>
      </c>
      <c r="I9" s="120">
        <f t="shared" si="0"/>
        <v>0</v>
      </c>
      <c r="J9" s="120"/>
      <c r="K9" s="324">
        <f t="shared" si="1"/>
        <v>954</v>
      </c>
      <c r="L9" s="111">
        <f t="shared" si="2"/>
        <v>0</v>
      </c>
      <c r="M9" s="121" t="e">
        <f>(L9-I9)/I9*100</f>
        <v>#DIV/0!</v>
      </c>
      <c r="N9" s="122"/>
      <c r="O9" s="114">
        <f t="shared" si="3"/>
        <v>0</v>
      </c>
      <c r="P9" s="124" t="e">
        <f t="shared" si="4"/>
        <v>#DIV/0!</v>
      </c>
      <c r="Q9" s="125"/>
      <c r="R9" s="117">
        <f t="shared" si="5"/>
        <v>0</v>
      </c>
      <c r="S9" s="126" t="e">
        <f t="shared" si="6"/>
        <v>#DIV/0!</v>
      </c>
    </row>
    <row r="10" spans="1:19" ht="66.75" customHeight="1" thickBot="1" x14ac:dyDescent="0.3">
      <c r="A10" s="644"/>
      <c r="B10" s="629"/>
      <c r="C10" s="632"/>
      <c r="D10" s="636"/>
      <c r="E10" s="195" t="s">
        <v>60</v>
      </c>
      <c r="F10" s="195" t="s">
        <v>61</v>
      </c>
      <c r="G10" s="119"/>
      <c r="H10" s="323">
        <v>954</v>
      </c>
      <c r="I10" s="120">
        <f t="shared" si="0"/>
        <v>0</v>
      </c>
      <c r="J10" s="120"/>
      <c r="K10" s="324"/>
      <c r="L10" s="111" t="e">
        <f t="shared" si="2"/>
        <v>#DIV/0!</v>
      </c>
      <c r="M10" s="121" t="e">
        <f>(L10-I10)/I10*100</f>
        <v>#DIV/0!</v>
      </c>
      <c r="N10" s="122"/>
      <c r="O10" s="114"/>
      <c r="P10" s="124" t="e">
        <f t="shared" si="4"/>
        <v>#DIV/0!</v>
      </c>
      <c r="Q10" s="125"/>
      <c r="R10" s="117">
        <f t="shared" si="5"/>
        <v>0</v>
      </c>
      <c r="S10" s="126" t="e">
        <f t="shared" si="6"/>
        <v>#DIV/0!</v>
      </c>
    </row>
    <row r="11" spans="1:19" ht="36.75" customHeight="1" thickBot="1" x14ac:dyDescent="0.3">
      <c r="A11" s="644"/>
      <c r="B11" s="629"/>
      <c r="C11" s="633"/>
      <c r="D11" s="637"/>
      <c r="E11" s="94" t="s">
        <v>104</v>
      </c>
      <c r="F11" s="55" t="s">
        <v>104</v>
      </c>
      <c r="G11" s="119"/>
      <c r="H11" s="323">
        <v>954</v>
      </c>
      <c r="I11" s="120"/>
      <c r="J11" s="120"/>
      <c r="K11" s="324"/>
      <c r="L11" s="111" t="e">
        <f t="shared" si="2"/>
        <v>#DIV/0!</v>
      </c>
      <c r="M11" s="121"/>
      <c r="N11" s="122"/>
      <c r="O11" s="114"/>
      <c r="P11" s="124"/>
      <c r="Q11" s="125"/>
      <c r="R11" s="117">
        <f t="shared" si="5"/>
        <v>0</v>
      </c>
      <c r="S11" s="126"/>
    </row>
    <row r="12" spans="1:19" ht="45.75" thickBot="1" x14ac:dyDescent="0.3">
      <c r="A12" s="644"/>
      <c r="B12" s="629"/>
      <c r="C12" s="631">
        <v>6</v>
      </c>
      <c r="D12" s="638" t="s">
        <v>18</v>
      </c>
      <c r="E12" s="84" t="s">
        <v>57</v>
      </c>
      <c r="F12" s="55" t="s">
        <v>56</v>
      </c>
      <c r="G12" s="119"/>
      <c r="H12" s="323">
        <v>954</v>
      </c>
      <c r="I12" s="120">
        <f t="shared" si="0"/>
        <v>0</v>
      </c>
      <c r="J12" s="120"/>
      <c r="K12" s="324">
        <f t="shared" si="1"/>
        <v>954</v>
      </c>
      <c r="L12" s="111">
        <f t="shared" si="2"/>
        <v>0</v>
      </c>
      <c r="M12" s="121" t="e">
        <f>(L12-I12)/I12*100</f>
        <v>#DIV/0!</v>
      </c>
      <c r="N12" s="122"/>
      <c r="O12" s="114">
        <f t="shared" si="3"/>
        <v>0</v>
      </c>
      <c r="P12" s="124" t="e">
        <f t="shared" si="4"/>
        <v>#DIV/0!</v>
      </c>
      <c r="Q12" s="125"/>
      <c r="R12" s="117">
        <f t="shared" si="5"/>
        <v>0</v>
      </c>
      <c r="S12" s="126" t="e">
        <f t="shared" si="6"/>
        <v>#DIV/0!</v>
      </c>
    </row>
    <row r="13" spans="1:19" ht="45" customHeight="1" thickBot="1" x14ac:dyDescent="0.3">
      <c r="A13" s="644"/>
      <c r="B13" s="629"/>
      <c r="C13" s="632"/>
      <c r="D13" s="636"/>
      <c r="E13" s="195" t="s">
        <v>62</v>
      </c>
      <c r="F13" s="195" t="s">
        <v>315</v>
      </c>
      <c r="G13" s="119"/>
      <c r="H13" s="323">
        <v>954</v>
      </c>
      <c r="I13" s="120">
        <f>G13</f>
        <v>0</v>
      </c>
      <c r="J13" s="120"/>
      <c r="K13" s="324"/>
      <c r="L13" s="111" t="e">
        <f t="shared" si="2"/>
        <v>#DIV/0!</v>
      </c>
      <c r="M13" s="121" t="e">
        <f>(L13-I13)/I13*100</f>
        <v>#DIV/0!</v>
      </c>
      <c r="N13" s="122"/>
      <c r="O13" s="114"/>
      <c r="P13" s="124">
        <f>N13</f>
        <v>0</v>
      </c>
      <c r="Q13" s="125"/>
      <c r="R13" s="117">
        <f t="shared" si="5"/>
        <v>0</v>
      </c>
      <c r="S13" s="126">
        <f>Q13</f>
        <v>0</v>
      </c>
    </row>
    <row r="14" spans="1:19" ht="30.75" thickBot="1" x14ac:dyDescent="0.3">
      <c r="A14" s="644"/>
      <c r="B14" s="629"/>
      <c r="C14" s="632"/>
      <c r="D14" s="636"/>
      <c r="E14" s="84" t="s">
        <v>63</v>
      </c>
      <c r="F14" s="99" t="s">
        <v>64</v>
      </c>
      <c r="G14" s="119"/>
      <c r="H14" s="323">
        <v>954</v>
      </c>
      <c r="I14" s="120">
        <f>G14</f>
        <v>0</v>
      </c>
      <c r="J14" s="120"/>
      <c r="K14" s="324"/>
      <c r="L14" s="120">
        <f>J14</f>
        <v>0</v>
      </c>
      <c r="M14" s="121" t="e">
        <f>(L14-I14)/I14*100</f>
        <v>#DIV/0!</v>
      </c>
      <c r="N14" s="122"/>
      <c r="O14" s="114"/>
      <c r="P14" s="124">
        <f>N14</f>
        <v>0</v>
      </c>
      <c r="Q14" s="125"/>
      <c r="R14" s="117">
        <f t="shared" si="5"/>
        <v>0</v>
      </c>
      <c r="S14" s="126">
        <f>Q14</f>
        <v>0</v>
      </c>
    </row>
    <row r="15" spans="1:19" ht="30.75" thickBot="1" x14ac:dyDescent="0.3">
      <c r="A15" s="644"/>
      <c r="B15" s="629"/>
      <c r="C15" s="633"/>
      <c r="D15" s="637"/>
      <c r="E15" s="94" t="s">
        <v>104</v>
      </c>
      <c r="F15" s="55" t="s">
        <v>104</v>
      </c>
      <c r="G15" s="119"/>
      <c r="H15" s="323">
        <v>954</v>
      </c>
      <c r="I15" s="120"/>
      <c r="J15" s="120"/>
      <c r="K15" s="324"/>
      <c r="L15" s="111" t="e">
        <f t="shared" ref="L15:L23" si="7">J15/K15</f>
        <v>#DIV/0!</v>
      </c>
      <c r="M15" s="121"/>
      <c r="N15" s="122"/>
      <c r="O15" s="114"/>
      <c r="P15" s="124"/>
      <c r="Q15" s="125"/>
      <c r="R15" s="117">
        <f t="shared" si="5"/>
        <v>0</v>
      </c>
      <c r="S15" s="126"/>
    </row>
    <row r="16" spans="1:19" ht="45.75" thickBot="1" x14ac:dyDescent="0.3">
      <c r="A16" s="644"/>
      <c r="B16" s="629"/>
      <c r="C16" s="631">
        <v>7</v>
      </c>
      <c r="D16" s="651" t="s">
        <v>19</v>
      </c>
      <c r="E16" s="84" t="s">
        <v>57</v>
      </c>
      <c r="F16" s="55" t="s">
        <v>56</v>
      </c>
      <c r="G16" s="119"/>
      <c r="H16" s="323">
        <v>954</v>
      </c>
      <c r="I16" s="120">
        <f t="shared" si="0"/>
        <v>0</v>
      </c>
      <c r="J16" s="120"/>
      <c r="K16" s="324">
        <f t="shared" si="1"/>
        <v>954</v>
      </c>
      <c r="L16" s="111">
        <f t="shared" si="7"/>
        <v>0</v>
      </c>
      <c r="M16" s="121" t="e">
        <f>(L16-I16)/I16*100</f>
        <v>#DIV/0!</v>
      </c>
      <c r="N16" s="122"/>
      <c r="O16" s="114">
        <f t="shared" si="3"/>
        <v>0</v>
      </c>
      <c r="P16" s="124" t="e">
        <f t="shared" si="4"/>
        <v>#DIV/0!</v>
      </c>
      <c r="Q16" s="125"/>
      <c r="R16" s="117">
        <f t="shared" si="5"/>
        <v>0</v>
      </c>
      <c r="S16" s="126" t="e">
        <f t="shared" si="6"/>
        <v>#DIV/0!</v>
      </c>
    </row>
    <row r="17" spans="1:19" ht="45.75" thickBot="1" x14ac:dyDescent="0.3">
      <c r="A17" s="644"/>
      <c r="B17" s="629"/>
      <c r="C17" s="632"/>
      <c r="D17" s="652"/>
      <c r="E17" s="84" t="s">
        <v>65</v>
      </c>
      <c r="F17" s="55" t="s">
        <v>66</v>
      </c>
      <c r="G17" s="119"/>
      <c r="H17" s="323">
        <v>954</v>
      </c>
      <c r="I17" s="120">
        <f t="shared" si="0"/>
        <v>0</v>
      </c>
      <c r="J17" s="120"/>
      <c r="K17" s="324"/>
      <c r="L17" s="111" t="e">
        <f t="shared" si="7"/>
        <v>#DIV/0!</v>
      </c>
      <c r="M17" s="121" t="e">
        <f>(L17-I17)/I17*100</f>
        <v>#DIV/0!</v>
      </c>
      <c r="N17" s="122"/>
      <c r="O17" s="114"/>
      <c r="P17" s="124" t="e">
        <f t="shared" si="4"/>
        <v>#DIV/0!</v>
      </c>
      <c r="Q17" s="125"/>
      <c r="R17" s="117">
        <f t="shared" si="5"/>
        <v>0</v>
      </c>
      <c r="S17" s="126" t="e">
        <f t="shared" si="6"/>
        <v>#DIV/0!</v>
      </c>
    </row>
    <row r="18" spans="1:19" ht="30.75" thickBot="1" x14ac:dyDescent="0.3">
      <c r="A18" s="644"/>
      <c r="B18" s="629"/>
      <c r="C18" s="633"/>
      <c r="D18" s="653"/>
      <c r="E18" s="94" t="s">
        <v>104</v>
      </c>
      <c r="F18" s="55" t="s">
        <v>104</v>
      </c>
      <c r="G18" s="119"/>
      <c r="H18" s="323">
        <v>954</v>
      </c>
      <c r="I18" s="120"/>
      <c r="J18" s="120"/>
      <c r="K18" s="324"/>
      <c r="L18" s="111" t="e">
        <f t="shared" si="7"/>
        <v>#DIV/0!</v>
      </c>
      <c r="M18" s="121"/>
      <c r="N18" s="122"/>
      <c r="O18" s="114"/>
      <c r="P18" s="124"/>
      <c r="Q18" s="125"/>
      <c r="R18" s="117">
        <f t="shared" si="5"/>
        <v>0</v>
      </c>
      <c r="S18" s="126"/>
    </row>
    <row r="19" spans="1:19" ht="45.75" thickBot="1" x14ac:dyDescent="0.3">
      <c r="A19" s="644"/>
      <c r="B19" s="629"/>
      <c r="C19" s="631">
        <v>8</v>
      </c>
      <c r="D19" s="638" t="s">
        <v>20</v>
      </c>
      <c r="E19" s="84" t="s">
        <v>57</v>
      </c>
      <c r="F19" s="55" t="s">
        <v>56</v>
      </c>
      <c r="G19" s="119"/>
      <c r="H19" s="323">
        <v>954</v>
      </c>
      <c r="I19" s="120">
        <f t="shared" si="0"/>
        <v>0</v>
      </c>
      <c r="J19" s="120"/>
      <c r="K19" s="324">
        <f t="shared" si="1"/>
        <v>954</v>
      </c>
      <c r="L19" s="111">
        <f t="shared" si="7"/>
        <v>0</v>
      </c>
      <c r="M19" s="121" t="e">
        <f>(L19-I19)/I19*100</f>
        <v>#DIV/0!</v>
      </c>
      <c r="N19" s="122"/>
      <c r="O19" s="114">
        <f t="shared" si="3"/>
        <v>0</v>
      </c>
      <c r="P19" s="124" t="e">
        <f t="shared" si="4"/>
        <v>#DIV/0!</v>
      </c>
      <c r="Q19" s="125"/>
      <c r="R19" s="117">
        <f t="shared" si="5"/>
        <v>0</v>
      </c>
      <c r="S19" s="126" t="e">
        <f t="shared" si="6"/>
        <v>#DIV/0!</v>
      </c>
    </row>
    <row r="20" spans="1:19" ht="30.75" thickBot="1" x14ac:dyDescent="0.3">
      <c r="A20" s="644"/>
      <c r="B20" s="629"/>
      <c r="C20" s="632"/>
      <c r="D20" s="636"/>
      <c r="E20" s="84" t="s">
        <v>68</v>
      </c>
      <c r="F20" s="55" t="s">
        <v>67</v>
      </c>
      <c r="G20" s="119"/>
      <c r="H20" s="323">
        <v>954</v>
      </c>
      <c r="I20" s="120">
        <f t="shared" si="0"/>
        <v>0</v>
      </c>
      <c r="J20" s="120"/>
      <c r="K20" s="324"/>
      <c r="L20" s="111" t="e">
        <f t="shared" si="7"/>
        <v>#DIV/0!</v>
      </c>
      <c r="M20" s="121" t="e">
        <f>(L20-I20)/I20*100</f>
        <v>#DIV/0!</v>
      </c>
      <c r="N20" s="122"/>
      <c r="O20" s="114"/>
      <c r="P20" s="124" t="e">
        <f t="shared" si="4"/>
        <v>#DIV/0!</v>
      </c>
      <c r="Q20" s="125"/>
      <c r="R20" s="117">
        <f t="shared" si="5"/>
        <v>0</v>
      </c>
      <c r="S20" s="126" t="e">
        <f t="shared" si="6"/>
        <v>#DIV/0!</v>
      </c>
    </row>
    <row r="21" spans="1:19" ht="30.75" thickBot="1" x14ac:dyDescent="0.3">
      <c r="A21" s="644"/>
      <c r="B21" s="629"/>
      <c r="C21" s="633"/>
      <c r="D21" s="637"/>
      <c r="E21" s="94" t="s">
        <v>104</v>
      </c>
      <c r="F21" s="55" t="s">
        <v>104</v>
      </c>
      <c r="G21" s="119"/>
      <c r="H21" s="323">
        <v>954</v>
      </c>
      <c r="I21" s="120"/>
      <c r="J21" s="120"/>
      <c r="K21" s="324"/>
      <c r="L21" s="111" t="e">
        <f t="shared" si="7"/>
        <v>#DIV/0!</v>
      </c>
      <c r="M21" s="121"/>
      <c r="N21" s="122"/>
      <c r="O21" s="114"/>
      <c r="P21" s="124"/>
      <c r="Q21" s="125"/>
      <c r="R21" s="117">
        <f t="shared" si="5"/>
        <v>0</v>
      </c>
      <c r="S21" s="126"/>
    </row>
    <row r="22" spans="1:19" ht="30.75" thickBot="1" x14ac:dyDescent="0.3">
      <c r="A22" s="644"/>
      <c r="B22" s="629"/>
      <c r="C22" s="206">
        <v>10</v>
      </c>
      <c r="D22" s="98" t="s">
        <v>298</v>
      </c>
      <c r="E22" s="94" t="s">
        <v>299</v>
      </c>
      <c r="F22" s="55" t="s">
        <v>300</v>
      </c>
      <c r="G22" s="119"/>
      <c r="H22" s="323">
        <v>954</v>
      </c>
      <c r="I22" s="120">
        <f>G22/H22</f>
        <v>0</v>
      </c>
      <c r="J22" s="120"/>
      <c r="K22" s="324">
        <f t="shared" si="1"/>
        <v>954</v>
      </c>
      <c r="L22" s="111">
        <f t="shared" si="7"/>
        <v>0</v>
      </c>
      <c r="M22" s="121"/>
      <c r="N22" s="122"/>
      <c r="O22" s="114">
        <f t="shared" si="3"/>
        <v>0</v>
      </c>
      <c r="P22" s="124" t="e">
        <f>N22/O22</f>
        <v>#DIV/0!</v>
      </c>
      <c r="Q22" s="125"/>
      <c r="R22" s="117">
        <f t="shared" si="5"/>
        <v>0</v>
      </c>
      <c r="S22" s="126" t="e">
        <f>Q22/R22</f>
        <v>#DIV/0!</v>
      </c>
    </row>
    <row r="23" spans="1:19" ht="45.75" thickBot="1" x14ac:dyDescent="0.3">
      <c r="A23" s="644"/>
      <c r="B23" s="629"/>
      <c r="C23" s="631">
        <v>11</v>
      </c>
      <c r="D23" s="638" t="s">
        <v>21</v>
      </c>
      <c r="E23" s="84" t="s">
        <v>57</v>
      </c>
      <c r="F23" s="55" t="s">
        <v>56</v>
      </c>
      <c r="G23" s="119"/>
      <c r="H23" s="323">
        <v>954</v>
      </c>
      <c r="I23" s="120">
        <f t="shared" si="0"/>
        <v>0</v>
      </c>
      <c r="J23" s="120"/>
      <c r="K23" s="324">
        <f t="shared" si="1"/>
        <v>954</v>
      </c>
      <c r="L23" s="111">
        <f t="shared" si="7"/>
        <v>0</v>
      </c>
      <c r="M23" s="121" t="e">
        <f>(L23-I23)/I23*100</f>
        <v>#DIV/0!</v>
      </c>
      <c r="N23" s="122"/>
      <c r="O23" s="114">
        <f t="shared" si="3"/>
        <v>0</v>
      </c>
      <c r="P23" s="124" t="e">
        <f t="shared" si="4"/>
        <v>#DIV/0!</v>
      </c>
      <c r="Q23" s="125"/>
      <c r="R23" s="117">
        <f t="shared" si="5"/>
        <v>0</v>
      </c>
      <c r="S23" s="126" t="e">
        <f t="shared" si="6"/>
        <v>#DIV/0!</v>
      </c>
    </row>
    <row r="24" spans="1:19" ht="31.5" customHeight="1" thickBot="1" x14ac:dyDescent="0.3">
      <c r="A24" s="645"/>
      <c r="B24" s="642"/>
      <c r="C24" s="654"/>
      <c r="D24" s="655"/>
      <c r="E24" s="196" t="s">
        <v>69</v>
      </c>
      <c r="F24" s="196" t="s">
        <v>70</v>
      </c>
      <c r="G24" s="127"/>
      <c r="H24" s="323">
        <v>954</v>
      </c>
      <c r="I24" s="128">
        <f>G24</f>
        <v>0</v>
      </c>
      <c r="J24" s="128"/>
      <c r="K24" s="324"/>
      <c r="L24" s="128">
        <f>J24</f>
        <v>0</v>
      </c>
      <c r="M24" s="129" t="e">
        <f>(L24-I24)/I24*100</f>
        <v>#DIV/0!</v>
      </c>
      <c r="N24" s="130"/>
      <c r="O24" s="114"/>
      <c r="P24" s="130">
        <f>N24</f>
        <v>0</v>
      </c>
      <c r="Q24" s="131"/>
      <c r="R24" s="117">
        <f t="shared" si="5"/>
        <v>0</v>
      </c>
      <c r="S24" s="131">
        <f>Q24</f>
        <v>0</v>
      </c>
    </row>
    <row r="25" spans="1:19" ht="15.75" thickBot="1" x14ac:dyDescent="0.3">
      <c r="A25" s="225"/>
      <c r="B25" s="77"/>
      <c r="C25" s="208"/>
      <c r="D25" s="90"/>
      <c r="E25" s="90"/>
      <c r="F25" s="56"/>
      <c r="G25" s="132"/>
      <c r="H25" s="132"/>
      <c r="I25" s="133"/>
      <c r="J25" s="133"/>
      <c r="K25" s="329"/>
      <c r="L25" s="194"/>
      <c r="M25" s="133"/>
      <c r="N25" s="134"/>
      <c r="O25" s="114"/>
      <c r="Q25" s="134"/>
      <c r="R25" s="117">
        <f t="shared" si="5"/>
        <v>0</v>
      </c>
    </row>
    <row r="26" spans="1:19" ht="45.75" thickBot="1" x14ac:dyDescent="0.3">
      <c r="A26" s="643">
        <v>3</v>
      </c>
      <c r="B26" s="641" t="s">
        <v>1</v>
      </c>
      <c r="C26" s="656">
        <v>1</v>
      </c>
      <c r="D26" s="657" t="s">
        <v>22</v>
      </c>
      <c r="E26" s="82" t="s">
        <v>57</v>
      </c>
      <c r="F26" s="55" t="s">
        <v>56</v>
      </c>
      <c r="G26" s="135"/>
      <c r="H26" s="324">
        <v>954</v>
      </c>
      <c r="I26" s="111">
        <f t="shared" si="0"/>
        <v>0</v>
      </c>
      <c r="J26" s="111"/>
      <c r="K26" s="324">
        <f t="shared" si="1"/>
        <v>954</v>
      </c>
      <c r="L26" s="111">
        <f>J26/K26</f>
        <v>0</v>
      </c>
      <c r="M26" s="112" t="e">
        <f>(L26-I26)/I26*100</f>
        <v>#DIV/0!</v>
      </c>
      <c r="N26" s="136"/>
      <c r="O26" s="114">
        <f t="shared" si="3"/>
        <v>0</v>
      </c>
      <c r="P26" s="115" t="e">
        <f t="shared" si="4"/>
        <v>#DIV/0!</v>
      </c>
      <c r="Q26" s="116"/>
      <c r="R26" s="117">
        <f t="shared" si="5"/>
        <v>0</v>
      </c>
      <c r="S26" s="118" t="e">
        <f t="shared" si="6"/>
        <v>#DIV/0!</v>
      </c>
    </row>
    <row r="27" spans="1:19" ht="15.75" thickBot="1" x14ac:dyDescent="0.3">
      <c r="A27" s="644"/>
      <c r="B27" s="629"/>
      <c r="C27" s="656"/>
      <c r="D27" s="652"/>
      <c r="E27" s="195" t="s">
        <v>71</v>
      </c>
      <c r="F27" s="55" t="s">
        <v>72</v>
      </c>
      <c r="G27" s="137"/>
      <c r="H27" s="324">
        <v>954</v>
      </c>
      <c r="I27" s="120">
        <f>G27</f>
        <v>0</v>
      </c>
      <c r="J27" s="120"/>
      <c r="K27" s="324"/>
      <c r="L27" s="120">
        <f>J27</f>
        <v>0</v>
      </c>
      <c r="M27" s="121" t="e">
        <f>(L27-I27)/I27*100</f>
        <v>#DIV/0!</v>
      </c>
      <c r="N27" s="138"/>
      <c r="O27" s="114"/>
      <c r="P27" s="124">
        <f>N27</f>
        <v>0</v>
      </c>
      <c r="Q27" s="125"/>
      <c r="R27" s="117">
        <f t="shared" si="5"/>
        <v>0</v>
      </c>
      <c r="S27" s="126">
        <f>Q27</f>
        <v>0</v>
      </c>
    </row>
    <row r="28" spans="1:19" ht="61.5" customHeight="1" thickBot="1" x14ac:dyDescent="0.3">
      <c r="A28" s="644"/>
      <c r="B28" s="629"/>
      <c r="C28" s="656"/>
      <c r="D28" s="652"/>
      <c r="E28" s="84" t="s">
        <v>74</v>
      </c>
      <c r="F28" s="55" t="s">
        <v>73</v>
      </c>
      <c r="G28" s="137"/>
      <c r="H28" s="324">
        <v>954</v>
      </c>
      <c r="I28" s="120">
        <f t="shared" ref="I28:I30" si="8">G28/H28</f>
        <v>0</v>
      </c>
      <c r="J28" s="120"/>
      <c r="K28" s="324"/>
      <c r="L28" s="111" t="e">
        <f>J28/K28</f>
        <v>#DIV/0!</v>
      </c>
      <c r="M28" s="121" t="e">
        <f>(L28-I28)/I28*100</f>
        <v>#DIV/0!</v>
      </c>
      <c r="N28" s="138"/>
      <c r="O28" s="114"/>
      <c r="P28" s="124" t="e">
        <f t="shared" si="4"/>
        <v>#DIV/0!</v>
      </c>
      <c r="Q28" s="125"/>
      <c r="R28" s="117">
        <f t="shared" si="5"/>
        <v>0</v>
      </c>
      <c r="S28" s="126" t="e">
        <f t="shared" si="6"/>
        <v>#DIV/0!</v>
      </c>
    </row>
    <row r="29" spans="1:19" ht="30.75" thickBot="1" x14ac:dyDescent="0.3">
      <c r="A29" s="644"/>
      <c r="B29" s="629"/>
      <c r="C29" s="656"/>
      <c r="D29" s="653"/>
      <c r="E29" s="94" t="s">
        <v>104</v>
      </c>
      <c r="F29" s="55" t="s">
        <v>104</v>
      </c>
      <c r="G29" s="137"/>
      <c r="H29" s="324">
        <v>954</v>
      </c>
      <c r="I29" s="120"/>
      <c r="J29" s="120"/>
      <c r="K29" s="324"/>
      <c r="L29" s="111" t="e">
        <f>J29/K29</f>
        <v>#DIV/0!</v>
      </c>
      <c r="M29" s="121"/>
      <c r="N29" s="138"/>
      <c r="O29" s="114"/>
      <c r="P29" s="124"/>
      <c r="Q29" s="125"/>
      <c r="R29" s="117">
        <f t="shared" si="5"/>
        <v>0</v>
      </c>
      <c r="S29" s="126"/>
    </row>
    <row r="30" spans="1:19" ht="45.75" thickBot="1" x14ac:dyDescent="0.3">
      <c r="A30" s="644"/>
      <c r="B30" s="629"/>
      <c r="C30" s="631">
        <v>2</v>
      </c>
      <c r="D30" s="638" t="s">
        <v>23</v>
      </c>
      <c r="E30" s="84" t="s">
        <v>57</v>
      </c>
      <c r="F30" s="55" t="s">
        <v>56</v>
      </c>
      <c r="G30" s="119"/>
      <c r="H30" s="324">
        <v>954</v>
      </c>
      <c r="I30" s="120">
        <f t="shared" si="8"/>
        <v>0</v>
      </c>
      <c r="J30" s="120"/>
      <c r="K30" s="324">
        <f t="shared" si="1"/>
        <v>954</v>
      </c>
      <c r="L30" s="111">
        <f>J30/K30</f>
        <v>0</v>
      </c>
      <c r="M30" s="121" t="e">
        <f>(L30-I30)/I30*100</f>
        <v>#DIV/0!</v>
      </c>
      <c r="N30" s="138"/>
      <c r="O30" s="114">
        <f t="shared" si="3"/>
        <v>0</v>
      </c>
      <c r="P30" s="124" t="e">
        <f t="shared" si="4"/>
        <v>#DIV/0!</v>
      </c>
      <c r="Q30" s="125"/>
      <c r="R30" s="117">
        <f t="shared" si="5"/>
        <v>0</v>
      </c>
      <c r="S30" s="126" t="e">
        <f t="shared" si="6"/>
        <v>#DIV/0!</v>
      </c>
    </row>
    <row r="31" spans="1:19" ht="30.75" thickBot="1" x14ac:dyDescent="0.3">
      <c r="A31" s="645"/>
      <c r="B31" s="642"/>
      <c r="C31" s="654"/>
      <c r="D31" s="655"/>
      <c r="E31" s="196" t="s">
        <v>75</v>
      </c>
      <c r="F31" s="55" t="s">
        <v>76</v>
      </c>
      <c r="G31" s="127"/>
      <c r="H31" s="324">
        <v>954</v>
      </c>
      <c r="I31" s="120">
        <f>G31</f>
        <v>0</v>
      </c>
      <c r="J31" s="192"/>
      <c r="K31" s="324"/>
      <c r="L31" s="120">
        <f>J31</f>
        <v>0</v>
      </c>
      <c r="M31" s="129" t="e">
        <f>(L31-I31)/I31*100</f>
        <v>#DIV/0!</v>
      </c>
      <c r="N31" s="139"/>
      <c r="O31" s="114"/>
      <c r="P31" s="140">
        <f>N31</f>
        <v>0</v>
      </c>
      <c r="Q31" s="131"/>
      <c r="R31" s="117">
        <f t="shared" si="5"/>
        <v>0</v>
      </c>
      <c r="S31" s="141">
        <f>Q31</f>
        <v>0</v>
      </c>
    </row>
    <row r="32" spans="1:19" s="56" customFormat="1" ht="15.75" thickBot="1" x14ac:dyDescent="0.3">
      <c r="A32" s="225"/>
      <c r="B32" s="77"/>
      <c r="C32" s="208"/>
      <c r="D32" s="90"/>
      <c r="E32" s="90"/>
      <c r="F32" s="57"/>
      <c r="G32" s="132"/>
      <c r="H32" s="132"/>
      <c r="I32" s="133"/>
      <c r="J32" s="133"/>
      <c r="K32" s="329"/>
      <c r="L32" s="237"/>
      <c r="M32" s="133"/>
      <c r="N32" s="142"/>
      <c r="O32" s="114"/>
      <c r="P32" s="143"/>
      <c r="Q32" s="142"/>
      <c r="R32" s="117">
        <f t="shared" si="5"/>
        <v>0</v>
      </c>
      <c r="S32" s="143"/>
    </row>
    <row r="33" spans="1:19" ht="45.75" thickBot="1" x14ac:dyDescent="0.3">
      <c r="A33" s="643">
        <v>4</v>
      </c>
      <c r="B33" s="621" t="s">
        <v>2</v>
      </c>
      <c r="C33" s="634">
        <v>1</v>
      </c>
      <c r="D33" s="635" t="s">
        <v>24</v>
      </c>
      <c r="E33" s="82" t="s">
        <v>57</v>
      </c>
      <c r="F33" s="55" t="s">
        <v>56</v>
      </c>
      <c r="G33" s="110"/>
      <c r="H33" s="324">
        <v>954</v>
      </c>
      <c r="I33" s="111">
        <f>G33/H33</f>
        <v>0</v>
      </c>
      <c r="J33" s="111"/>
      <c r="K33" s="324">
        <f t="shared" si="1"/>
        <v>954</v>
      </c>
      <c r="L33" s="111">
        <f t="shared" ref="L33:L43" si="9">J33/K33</f>
        <v>0</v>
      </c>
      <c r="M33" s="112" t="e">
        <f>(L33-I33)/I33*100</f>
        <v>#DIV/0!</v>
      </c>
      <c r="N33" s="136"/>
      <c r="O33" s="114">
        <f t="shared" si="3"/>
        <v>0</v>
      </c>
      <c r="P33" s="115" t="e">
        <f t="shared" si="4"/>
        <v>#DIV/0!</v>
      </c>
      <c r="Q33" s="116"/>
      <c r="R33" s="117">
        <f t="shared" si="5"/>
        <v>0</v>
      </c>
      <c r="S33" s="118" t="e">
        <f t="shared" si="6"/>
        <v>#DIV/0!</v>
      </c>
    </row>
    <row r="34" spans="1:19" ht="30.75" thickBot="1" x14ac:dyDescent="0.3">
      <c r="A34" s="644"/>
      <c r="B34" s="622"/>
      <c r="C34" s="632"/>
      <c r="D34" s="636"/>
      <c r="E34" s="84" t="s">
        <v>77</v>
      </c>
      <c r="F34" s="99" t="s">
        <v>78</v>
      </c>
      <c r="G34" s="119"/>
      <c r="H34" s="324">
        <v>954</v>
      </c>
      <c r="I34" s="120">
        <f>G34/H34</f>
        <v>0</v>
      </c>
      <c r="J34" s="120"/>
      <c r="K34" s="324"/>
      <c r="L34" s="111" t="e">
        <f t="shared" si="9"/>
        <v>#DIV/0!</v>
      </c>
      <c r="M34" s="121" t="e">
        <f>(L34-I34)/I34*100</f>
        <v>#DIV/0!</v>
      </c>
      <c r="N34" s="138"/>
      <c r="O34" s="114"/>
      <c r="P34" s="124" t="e">
        <f t="shared" si="4"/>
        <v>#DIV/0!</v>
      </c>
      <c r="Q34" s="125"/>
      <c r="R34" s="117">
        <f t="shared" si="5"/>
        <v>0</v>
      </c>
      <c r="S34" s="126" t="e">
        <f t="shared" si="6"/>
        <v>#DIV/0!</v>
      </c>
    </row>
    <row r="35" spans="1:19" ht="30.75" thickBot="1" x14ac:dyDescent="0.3">
      <c r="A35" s="644"/>
      <c r="B35" s="622"/>
      <c r="C35" s="633"/>
      <c r="D35" s="637"/>
      <c r="E35" s="94" t="s">
        <v>104</v>
      </c>
      <c r="F35" s="55" t="s">
        <v>104</v>
      </c>
      <c r="G35" s="119"/>
      <c r="H35" s="324">
        <v>954</v>
      </c>
      <c r="I35" s="120"/>
      <c r="J35" s="120"/>
      <c r="K35" s="324"/>
      <c r="L35" s="111" t="e">
        <f t="shared" si="9"/>
        <v>#DIV/0!</v>
      </c>
      <c r="M35" s="121"/>
      <c r="N35" s="138"/>
      <c r="O35" s="114"/>
      <c r="P35" s="124"/>
      <c r="Q35" s="125"/>
      <c r="R35" s="117">
        <f t="shared" si="5"/>
        <v>0</v>
      </c>
      <c r="S35" s="126"/>
    </row>
    <row r="36" spans="1:19" ht="45.75" thickBot="1" x14ac:dyDescent="0.3">
      <c r="A36" s="644"/>
      <c r="B36" s="622"/>
      <c r="C36" s="631">
        <v>2</v>
      </c>
      <c r="D36" s="638" t="s">
        <v>25</v>
      </c>
      <c r="E36" s="84" t="s">
        <v>57</v>
      </c>
      <c r="F36" s="55" t="s">
        <v>56</v>
      </c>
      <c r="G36" s="119"/>
      <c r="H36" s="324">
        <v>954</v>
      </c>
      <c r="I36" s="120">
        <f t="shared" ref="I36:I42" si="10">G36/H36</f>
        <v>0</v>
      </c>
      <c r="J36" s="120"/>
      <c r="K36" s="324">
        <f t="shared" si="1"/>
        <v>954</v>
      </c>
      <c r="L36" s="111">
        <f t="shared" si="9"/>
        <v>0</v>
      </c>
      <c r="M36" s="121" t="e">
        <f>(L36-I36)/I36*100</f>
        <v>#DIV/0!</v>
      </c>
      <c r="N36" s="138"/>
      <c r="O36" s="114">
        <f t="shared" si="3"/>
        <v>0</v>
      </c>
      <c r="P36" s="124" t="e">
        <f t="shared" si="4"/>
        <v>#DIV/0!</v>
      </c>
      <c r="Q36" s="125"/>
      <c r="R36" s="117">
        <f t="shared" si="5"/>
        <v>0</v>
      </c>
      <c r="S36" s="126" t="e">
        <f t="shared" si="6"/>
        <v>#DIV/0!</v>
      </c>
    </row>
    <row r="37" spans="1:19" ht="45.75" thickBot="1" x14ac:dyDescent="0.3">
      <c r="A37" s="644"/>
      <c r="B37" s="622"/>
      <c r="C37" s="632"/>
      <c r="D37" s="636"/>
      <c r="E37" s="84" t="s">
        <v>79</v>
      </c>
      <c r="F37" s="99" t="s">
        <v>80</v>
      </c>
      <c r="G37" s="119"/>
      <c r="H37" s="324">
        <v>954</v>
      </c>
      <c r="I37" s="120">
        <f t="shared" si="10"/>
        <v>0</v>
      </c>
      <c r="J37" s="120"/>
      <c r="K37" s="324"/>
      <c r="L37" s="111" t="e">
        <f t="shared" si="9"/>
        <v>#DIV/0!</v>
      </c>
      <c r="M37" s="121" t="e">
        <f>(L37-I37)/I37*100</f>
        <v>#DIV/0!</v>
      </c>
      <c r="N37" s="138"/>
      <c r="O37" s="114"/>
      <c r="P37" s="124" t="e">
        <f t="shared" si="4"/>
        <v>#DIV/0!</v>
      </c>
      <c r="Q37" s="125"/>
      <c r="R37" s="117">
        <f t="shared" si="5"/>
        <v>0</v>
      </c>
      <c r="S37" s="126" t="e">
        <f t="shared" si="6"/>
        <v>#DIV/0!</v>
      </c>
    </row>
    <row r="38" spans="1:19" ht="30.75" thickBot="1" x14ac:dyDescent="0.3">
      <c r="A38" s="644"/>
      <c r="B38" s="622"/>
      <c r="C38" s="633"/>
      <c r="D38" s="637"/>
      <c r="E38" s="94" t="s">
        <v>104</v>
      </c>
      <c r="F38" s="55" t="s">
        <v>104</v>
      </c>
      <c r="G38" s="119"/>
      <c r="H38" s="324">
        <v>954</v>
      </c>
      <c r="I38" s="120"/>
      <c r="J38" s="120"/>
      <c r="K38" s="324"/>
      <c r="L38" s="111" t="e">
        <f t="shared" si="9"/>
        <v>#DIV/0!</v>
      </c>
      <c r="M38" s="121"/>
      <c r="N38" s="138"/>
      <c r="O38" s="114"/>
      <c r="P38" s="124"/>
      <c r="Q38" s="125"/>
      <c r="R38" s="117">
        <f t="shared" si="5"/>
        <v>0</v>
      </c>
      <c r="S38" s="126"/>
    </row>
    <row r="39" spans="1:19" ht="28.5" customHeight="1" thickBot="1" x14ac:dyDescent="0.3">
      <c r="A39" s="644"/>
      <c r="B39" s="622"/>
      <c r="C39" s="205"/>
      <c r="D39" s="84"/>
      <c r="E39" s="84"/>
      <c r="F39" s="55"/>
      <c r="G39" s="119"/>
      <c r="H39" s="324">
        <v>954</v>
      </c>
      <c r="I39" s="120">
        <f t="shared" si="10"/>
        <v>0</v>
      </c>
      <c r="J39" s="120"/>
      <c r="K39" s="324">
        <f t="shared" si="1"/>
        <v>954</v>
      </c>
      <c r="L39" s="111">
        <f t="shared" si="9"/>
        <v>0</v>
      </c>
      <c r="M39" s="121" t="e">
        <f>(L39-I39)/I39*100</f>
        <v>#DIV/0!</v>
      </c>
      <c r="N39" s="138"/>
      <c r="O39" s="114">
        <f t="shared" si="3"/>
        <v>0</v>
      </c>
      <c r="P39" s="124" t="e">
        <f t="shared" si="4"/>
        <v>#DIV/0!</v>
      </c>
      <c r="Q39" s="125"/>
      <c r="R39" s="117">
        <f t="shared" si="5"/>
        <v>0</v>
      </c>
      <c r="S39" s="126" t="e">
        <f t="shared" si="6"/>
        <v>#DIV/0!</v>
      </c>
    </row>
    <row r="40" spans="1:19" ht="31.5" customHeight="1" thickBot="1" x14ac:dyDescent="0.3">
      <c r="A40" s="644"/>
      <c r="B40" s="622"/>
      <c r="C40" s="631">
        <v>6</v>
      </c>
      <c r="D40" s="638" t="s">
        <v>26</v>
      </c>
      <c r="E40" s="84" t="s">
        <v>57</v>
      </c>
      <c r="F40" s="55" t="s">
        <v>56</v>
      </c>
      <c r="G40" s="137"/>
      <c r="H40" s="324">
        <v>954</v>
      </c>
      <c r="I40" s="120">
        <f t="shared" si="10"/>
        <v>0</v>
      </c>
      <c r="J40" s="120"/>
      <c r="K40" s="324">
        <f t="shared" si="1"/>
        <v>954</v>
      </c>
      <c r="L40" s="111">
        <f t="shared" si="9"/>
        <v>0</v>
      </c>
      <c r="M40" s="121" t="e">
        <f>(L40-I40)/I40*100</f>
        <v>#DIV/0!</v>
      </c>
      <c r="N40" s="138"/>
      <c r="O40" s="114">
        <f t="shared" si="3"/>
        <v>0</v>
      </c>
      <c r="P40" s="124" t="e">
        <f t="shared" si="4"/>
        <v>#DIV/0!</v>
      </c>
      <c r="Q40" s="125"/>
      <c r="R40" s="117">
        <f t="shared" si="5"/>
        <v>0</v>
      </c>
      <c r="S40" s="126" t="e">
        <f t="shared" si="6"/>
        <v>#DIV/0!</v>
      </c>
    </row>
    <row r="41" spans="1:19" ht="47.25" customHeight="1" thickBot="1" x14ac:dyDescent="0.3">
      <c r="A41" s="644"/>
      <c r="B41" s="622"/>
      <c r="C41" s="632"/>
      <c r="D41" s="636"/>
      <c r="E41" s="195" t="s">
        <v>81</v>
      </c>
      <c r="F41" s="195" t="s">
        <v>82</v>
      </c>
      <c r="G41" s="137"/>
      <c r="H41" s="324">
        <v>954</v>
      </c>
      <c r="I41" s="120">
        <f t="shared" si="10"/>
        <v>0</v>
      </c>
      <c r="J41" s="120"/>
      <c r="K41" s="324"/>
      <c r="L41" s="111" t="e">
        <f t="shared" si="9"/>
        <v>#DIV/0!</v>
      </c>
      <c r="M41" s="121" t="e">
        <f>(L41-I41)/I41*100</f>
        <v>#DIV/0!</v>
      </c>
      <c r="N41" s="138"/>
      <c r="O41" s="114"/>
      <c r="P41" s="124" t="e">
        <f t="shared" si="4"/>
        <v>#DIV/0!</v>
      </c>
      <c r="Q41" s="125"/>
      <c r="R41" s="117">
        <f t="shared" si="5"/>
        <v>0</v>
      </c>
      <c r="S41" s="126" t="e">
        <f t="shared" si="6"/>
        <v>#DIV/0!</v>
      </c>
    </row>
    <row r="42" spans="1:19" ht="45.75" thickBot="1" x14ac:dyDescent="0.3">
      <c r="A42" s="644"/>
      <c r="B42" s="622"/>
      <c r="C42" s="632"/>
      <c r="D42" s="636"/>
      <c r="E42" s="84" t="s">
        <v>83</v>
      </c>
      <c r="F42" s="195" t="s">
        <v>84</v>
      </c>
      <c r="G42" s="137"/>
      <c r="H42" s="324">
        <v>954</v>
      </c>
      <c r="I42" s="120">
        <f t="shared" si="10"/>
        <v>0</v>
      </c>
      <c r="J42" s="120"/>
      <c r="K42" s="324"/>
      <c r="L42" s="111" t="e">
        <f t="shared" si="9"/>
        <v>#DIV/0!</v>
      </c>
      <c r="M42" s="121" t="e">
        <f>(L42-I42)/I42*100</f>
        <v>#DIV/0!</v>
      </c>
      <c r="N42" s="138"/>
      <c r="O42" s="114"/>
      <c r="P42" s="124" t="e">
        <f t="shared" si="4"/>
        <v>#DIV/0!</v>
      </c>
      <c r="Q42" s="125"/>
      <c r="R42" s="117">
        <f t="shared" si="5"/>
        <v>0</v>
      </c>
      <c r="S42" s="126" t="e">
        <f t="shared" si="6"/>
        <v>#DIV/0!</v>
      </c>
    </row>
    <row r="43" spans="1:19" ht="30.75" thickBot="1" x14ac:dyDescent="0.3">
      <c r="A43" s="650"/>
      <c r="B43" s="622"/>
      <c r="C43" s="633"/>
      <c r="D43" s="637"/>
      <c r="E43" s="95" t="s">
        <v>104</v>
      </c>
      <c r="F43" s="55" t="s">
        <v>104</v>
      </c>
      <c r="G43" s="144"/>
      <c r="H43" s="324">
        <v>954</v>
      </c>
      <c r="I43" s="120"/>
      <c r="J43" s="120"/>
      <c r="K43" s="324"/>
      <c r="L43" s="111" t="e">
        <f t="shared" si="9"/>
        <v>#DIV/0!</v>
      </c>
      <c r="M43" s="129" t="e">
        <f>(L43-I43)/I43*100</f>
        <v>#DIV/0!</v>
      </c>
      <c r="N43" s="139"/>
      <c r="O43" s="114"/>
      <c r="P43" s="140"/>
      <c r="Q43" s="131"/>
      <c r="R43" s="117">
        <f t="shared" si="5"/>
        <v>0</v>
      </c>
      <c r="S43" s="141"/>
    </row>
    <row r="44" spans="1:19" s="203" customFormat="1" ht="45.75" thickBot="1" x14ac:dyDescent="0.3">
      <c r="A44" s="199"/>
      <c r="B44" s="623"/>
      <c r="C44" s="213">
        <v>7</v>
      </c>
      <c r="D44" s="234" t="s">
        <v>319</v>
      </c>
      <c r="E44" s="84" t="s">
        <v>57</v>
      </c>
      <c r="F44" s="55" t="s">
        <v>56</v>
      </c>
      <c r="G44" s="235"/>
      <c r="H44" s="324">
        <v>954</v>
      </c>
      <c r="I44" s="161">
        <f>I40</f>
        <v>0</v>
      </c>
      <c r="J44" s="120"/>
      <c r="K44" s="324">
        <f t="shared" si="1"/>
        <v>954</v>
      </c>
      <c r="L44" s="161">
        <f t="shared" ref="L44:M44" si="11">L40</f>
        <v>0</v>
      </c>
      <c r="M44" s="161" t="e">
        <f t="shared" si="11"/>
        <v>#DIV/0!</v>
      </c>
      <c r="N44" s="162"/>
      <c r="O44" s="114">
        <f t="shared" si="3"/>
        <v>0</v>
      </c>
      <c r="P44" s="163"/>
      <c r="Q44" s="164"/>
      <c r="R44" s="117">
        <f t="shared" si="5"/>
        <v>0</v>
      </c>
      <c r="S44" s="165"/>
    </row>
    <row r="45" spans="1:19" s="56" customFormat="1" ht="15.75" thickBot="1" x14ac:dyDescent="0.3">
      <c r="A45" s="226"/>
      <c r="B45" s="80"/>
      <c r="C45" s="209"/>
      <c r="D45" s="83"/>
      <c r="E45" s="96"/>
      <c r="G45" s="145"/>
      <c r="H45" s="145"/>
      <c r="I45" s="133"/>
      <c r="J45" s="133"/>
      <c r="K45" s="329"/>
      <c r="L45" s="194"/>
      <c r="M45" s="133"/>
      <c r="N45" s="142"/>
      <c r="O45" s="114"/>
      <c r="P45" s="143"/>
      <c r="Q45" s="142"/>
      <c r="R45" s="117">
        <f t="shared" si="5"/>
        <v>0</v>
      </c>
      <c r="S45" s="143"/>
    </row>
    <row r="46" spans="1:19" ht="45.75" thickBot="1" x14ac:dyDescent="0.3">
      <c r="A46" s="643">
        <v>5</v>
      </c>
      <c r="B46" s="641" t="s">
        <v>3</v>
      </c>
      <c r="C46" s="204">
        <v>1</v>
      </c>
      <c r="D46" s="82" t="s">
        <v>27</v>
      </c>
      <c r="E46" s="82" t="s">
        <v>57</v>
      </c>
      <c r="F46" s="62" t="s">
        <v>56</v>
      </c>
      <c r="G46" s="110"/>
      <c r="H46" s="324">
        <v>954</v>
      </c>
      <c r="I46" s="111">
        <f>G46/H46</f>
        <v>0</v>
      </c>
      <c r="J46" s="111"/>
      <c r="K46" s="324">
        <f t="shared" si="1"/>
        <v>954</v>
      </c>
      <c r="L46" s="111">
        <f>J46/K46</f>
        <v>0</v>
      </c>
      <c r="M46" s="112" t="e">
        <f>(L46-I46)/I46*100</f>
        <v>#DIV/0!</v>
      </c>
      <c r="N46" s="136"/>
      <c r="O46" s="114">
        <f t="shared" si="3"/>
        <v>0</v>
      </c>
      <c r="P46" s="115" t="e">
        <f t="shared" si="4"/>
        <v>#DIV/0!</v>
      </c>
      <c r="Q46" s="116"/>
      <c r="R46" s="117">
        <f t="shared" si="5"/>
        <v>0</v>
      </c>
      <c r="S46" s="118" t="e">
        <f t="shared" si="6"/>
        <v>#DIV/0!</v>
      </c>
    </row>
    <row r="47" spans="1:19" ht="45.75" thickBot="1" x14ac:dyDescent="0.3">
      <c r="A47" s="644"/>
      <c r="B47" s="629"/>
      <c r="C47" s="631">
        <v>2</v>
      </c>
      <c r="D47" s="638" t="s">
        <v>28</v>
      </c>
      <c r="E47" s="84" t="s">
        <v>57</v>
      </c>
      <c r="F47" s="55" t="s">
        <v>56</v>
      </c>
      <c r="G47" s="119"/>
      <c r="H47" s="324">
        <v>954</v>
      </c>
      <c r="I47" s="120">
        <f>G47/H47</f>
        <v>0</v>
      </c>
      <c r="J47" s="120"/>
      <c r="K47" s="324">
        <f t="shared" si="1"/>
        <v>954</v>
      </c>
      <c r="L47" s="111">
        <f>J47/K47</f>
        <v>0</v>
      </c>
      <c r="M47" s="121" t="e">
        <f>(L47-I47)/I47*100</f>
        <v>#DIV/0!</v>
      </c>
      <c r="N47" s="138"/>
      <c r="O47" s="114">
        <f t="shared" si="3"/>
        <v>0</v>
      </c>
      <c r="P47" s="124" t="e">
        <f t="shared" si="4"/>
        <v>#DIV/0!</v>
      </c>
      <c r="Q47" s="125"/>
      <c r="R47" s="117">
        <f t="shared" si="5"/>
        <v>0</v>
      </c>
      <c r="S47" s="126" t="e">
        <f t="shared" si="6"/>
        <v>#DIV/0!</v>
      </c>
    </row>
    <row r="48" spans="1:19" ht="33" customHeight="1" thickBot="1" x14ac:dyDescent="0.3">
      <c r="A48" s="644"/>
      <c r="B48" s="629"/>
      <c r="C48" s="632"/>
      <c r="D48" s="636"/>
      <c r="E48" s="95" t="s">
        <v>104</v>
      </c>
      <c r="F48" s="58" t="s">
        <v>104</v>
      </c>
      <c r="G48" s="127"/>
      <c r="H48" s="324">
        <v>954</v>
      </c>
      <c r="I48" s="120"/>
      <c r="J48" s="192"/>
      <c r="K48" s="324"/>
      <c r="L48" s="111" t="e">
        <f>J48/K48</f>
        <v>#DIV/0!</v>
      </c>
      <c r="M48" s="129"/>
      <c r="N48" s="139"/>
      <c r="O48" s="114"/>
      <c r="P48" s="140"/>
      <c r="Q48" s="131"/>
      <c r="R48" s="117">
        <f t="shared" si="5"/>
        <v>0</v>
      </c>
      <c r="S48" s="141"/>
    </row>
    <row r="49" spans="1:19" s="56" customFormat="1" ht="15.75" thickBot="1" x14ac:dyDescent="0.3">
      <c r="A49" s="226"/>
      <c r="B49" s="80"/>
      <c r="C49" s="209"/>
      <c r="D49" s="83"/>
      <c r="E49" s="96"/>
      <c r="F49" s="57"/>
      <c r="G49" s="132"/>
      <c r="H49" s="132"/>
      <c r="I49" s="133"/>
      <c r="J49" s="133"/>
      <c r="K49" s="329"/>
      <c r="L49" s="194"/>
      <c r="M49" s="133"/>
      <c r="N49" s="142"/>
      <c r="O49" s="114"/>
      <c r="P49" s="143"/>
      <c r="Q49" s="142"/>
      <c r="R49" s="117">
        <f t="shared" si="5"/>
        <v>0</v>
      </c>
      <c r="S49" s="143"/>
    </row>
    <row r="50" spans="1:19" ht="45.75" thickBot="1" x14ac:dyDescent="0.3">
      <c r="A50" s="643">
        <v>6</v>
      </c>
      <c r="B50" s="641" t="s">
        <v>4</v>
      </c>
      <c r="C50" s="634">
        <v>1</v>
      </c>
      <c r="D50" s="635" t="s">
        <v>29</v>
      </c>
      <c r="E50" s="82" t="s">
        <v>57</v>
      </c>
      <c r="F50" s="62" t="s">
        <v>56</v>
      </c>
      <c r="G50" s="110"/>
      <c r="H50" s="324">
        <v>954</v>
      </c>
      <c r="I50" s="111">
        <f>G50/H50</f>
        <v>0</v>
      </c>
      <c r="J50" s="111"/>
      <c r="K50" s="324">
        <f t="shared" si="1"/>
        <v>954</v>
      </c>
      <c r="L50" s="111">
        <f>J50/K50</f>
        <v>0</v>
      </c>
      <c r="M50" s="112" t="e">
        <f>(L50-I50)/I50*100</f>
        <v>#DIV/0!</v>
      </c>
      <c r="N50" s="136"/>
      <c r="O50" s="114">
        <f t="shared" si="3"/>
        <v>0</v>
      </c>
      <c r="P50" s="115" t="e">
        <f t="shared" si="4"/>
        <v>#DIV/0!</v>
      </c>
      <c r="Q50" s="116"/>
      <c r="R50" s="117">
        <f t="shared" si="5"/>
        <v>0</v>
      </c>
      <c r="S50" s="118" t="e">
        <f t="shared" si="6"/>
        <v>#DIV/0!</v>
      </c>
    </row>
    <row r="51" spans="1:19" ht="30.75" thickBot="1" x14ac:dyDescent="0.3">
      <c r="A51" s="644"/>
      <c r="B51" s="629"/>
      <c r="C51" s="633"/>
      <c r="D51" s="637"/>
      <c r="E51" s="94" t="s">
        <v>104</v>
      </c>
      <c r="F51" s="55" t="s">
        <v>104</v>
      </c>
      <c r="G51" s="119"/>
      <c r="H51" s="324">
        <v>954</v>
      </c>
      <c r="I51" s="120"/>
      <c r="J51" s="120"/>
      <c r="K51" s="324"/>
      <c r="L51" s="111" t="e">
        <f>J51/K51</f>
        <v>#DIV/0!</v>
      </c>
      <c r="M51" s="121"/>
      <c r="N51" s="138"/>
      <c r="O51" s="114"/>
      <c r="P51" s="124"/>
      <c r="Q51" s="125"/>
      <c r="R51" s="117">
        <f t="shared" si="5"/>
        <v>0</v>
      </c>
      <c r="S51" s="126"/>
    </row>
    <row r="52" spans="1:19" ht="45.75" thickBot="1" x14ac:dyDescent="0.3">
      <c r="A52" s="644"/>
      <c r="B52" s="629"/>
      <c r="C52" s="631">
        <v>2</v>
      </c>
      <c r="D52" s="651" t="s">
        <v>30</v>
      </c>
      <c r="E52" s="84" t="s">
        <v>57</v>
      </c>
      <c r="F52" s="55" t="s">
        <v>56</v>
      </c>
      <c r="G52" s="119"/>
      <c r="H52" s="324">
        <v>954</v>
      </c>
      <c r="I52" s="120">
        <f t="shared" ref="I52:I117" si="12">G52/H52</f>
        <v>0</v>
      </c>
      <c r="J52" s="120"/>
      <c r="K52" s="324"/>
      <c r="L52" s="111" t="e">
        <f>J52/K52</f>
        <v>#DIV/0!</v>
      </c>
      <c r="M52" s="121" t="e">
        <f>(L52-I52)/I52*100</f>
        <v>#DIV/0!</v>
      </c>
      <c r="N52" s="138"/>
      <c r="O52" s="114"/>
      <c r="P52" s="124" t="e">
        <f t="shared" si="4"/>
        <v>#DIV/0!</v>
      </c>
      <c r="Q52" s="125"/>
      <c r="R52" s="117">
        <f t="shared" si="5"/>
        <v>0</v>
      </c>
      <c r="S52" s="126" t="e">
        <f t="shared" si="6"/>
        <v>#DIV/0!</v>
      </c>
    </row>
    <row r="53" spans="1:19" ht="30.75" thickBot="1" x14ac:dyDescent="0.3">
      <c r="A53" s="644"/>
      <c r="B53" s="629"/>
      <c r="C53" s="632"/>
      <c r="D53" s="652"/>
      <c r="E53" s="95" t="s">
        <v>104</v>
      </c>
      <c r="F53" s="58" t="s">
        <v>104</v>
      </c>
      <c r="G53" s="127"/>
      <c r="H53" s="324">
        <v>954</v>
      </c>
      <c r="I53" s="128"/>
      <c r="J53" s="128"/>
      <c r="K53" s="324"/>
      <c r="L53" s="111" t="e">
        <f>J53/K53</f>
        <v>#DIV/0!</v>
      </c>
      <c r="M53" s="129"/>
      <c r="N53" s="139"/>
      <c r="O53" s="114"/>
      <c r="P53" s="140"/>
      <c r="Q53" s="131"/>
      <c r="R53" s="117">
        <f t="shared" si="5"/>
        <v>0</v>
      </c>
      <c r="S53" s="141"/>
    </row>
    <row r="54" spans="1:19" s="203" customFormat="1" ht="15.75" thickBot="1" x14ac:dyDescent="0.3">
      <c r="A54" s="229"/>
      <c r="B54" s="200"/>
      <c r="C54" s="214"/>
      <c r="D54" s="202"/>
      <c r="E54" s="236"/>
      <c r="F54" s="61"/>
      <c r="G54" s="183"/>
      <c r="H54" s="324">
        <v>954</v>
      </c>
      <c r="I54" s="184"/>
      <c r="J54" s="184"/>
      <c r="K54" s="324"/>
      <c r="L54" s="111"/>
      <c r="M54" s="185"/>
      <c r="N54" s="186"/>
      <c r="O54" s="114"/>
      <c r="P54" s="187"/>
      <c r="Q54" s="188"/>
      <c r="R54" s="117">
        <f t="shared" si="5"/>
        <v>0</v>
      </c>
      <c r="S54" s="189"/>
    </row>
    <row r="55" spans="1:19" s="203" customFormat="1" ht="51" customHeight="1" thickBot="1" x14ac:dyDescent="0.3">
      <c r="A55" s="228">
        <v>7</v>
      </c>
      <c r="B55" s="67" t="s">
        <v>320</v>
      </c>
      <c r="C55" s="207">
        <v>1</v>
      </c>
      <c r="D55" s="201" t="s">
        <v>321</v>
      </c>
      <c r="E55" s="86" t="s">
        <v>57</v>
      </c>
      <c r="F55" s="59" t="s">
        <v>56</v>
      </c>
      <c r="G55" s="150"/>
      <c r="H55" s="324">
        <v>954</v>
      </c>
      <c r="I55" s="151">
        <f>G55/H55</f>
        <v>0</v>
      </c>
      <c r="J55" s="151"/>
      <c r="K55" s="324">
        <f t="shared" si="1"/>
        <v>954</v>
      </c>
      <c r="L55" s="111">
        <f>J55/K55</f>
        <v>0</v>
      </c>
      <c r="M55" s="152" t="e">
        <f>(L55-I55)/I55*100</f>
        <v>#DIV/0!</v>
      </c>
      <c r="N55" s="153"/>
      <c r="O55" s="114">
        <f t="shared" si="3"/>
        <v>0</v>
      </c>
      <c r="P55" s="154" t="e">
        <f>N55/O55</f>
        <v>#DIV/0!</v>
      </c>
      <c r="Q55" s="155"/>
      <c r="R55" s="117">
        <f t="shared" si="5"/>
        <v>0</v>
      </c>
      <c r="S55" s="156" t="e">
        <f>Q55/R55</f>
        <v>#DIV/0!</v>
      </c>
    </row>
    <row r="56" spans="1:19" s="56" customFormat="1" ht="15.75" thickBot="1" x14ac:dyDescent="0.3">
      <c r="A56" s="226"/>
      <c r="B56" s="80"/>
      <c r="C56" s="209"/>
      <c r="D56" s="83"/>
      <c r="E56" s="96"/>
      <c r="F56" s="57"/>
      <c r="G56" s="132"/>
      <c r="H56" s="132"/>
      <c r="I56" s="133"/>
      <c r="J56" s="133"/>
      <c r="K56" s="329"/>
      <c r="L56" s="194"/>
      <c r="M56" s="133"/>
      <c r="N56" s="142"/>
      <c r="O56" s="114"/>
      <c r="P56" s="143"/>
      <c r="Q56" s="142"/>
      <c r="R56" s="117">
        <f t="shared" si="5"/>
        <v>0</v>
      </c>
      <c r="S56" s="143"/>
    </row>
    <row r="57" spans="1:19" ht="45.75" thickBot="1" x14ac:dyDescent="0.3">
      <c r="A57" s="648">
        <v>8</v>
      </c>
      <c r="B57" s="641" t="s">
        <v>5</v>
      </c>
      <c r="C57" s="634">
        <v>1</v>
      </c>
      <c r="D57" s="635" t="s">
        <v>31</v>
      </c>
      <c r="E57" s="82" t="s">
        <v>57</v>
      </c>
      <c r="F57" s="62" t="s">
        <v>56</v>
      </c>
      <c r="G57" s="110"/>
      <c r="H57" s="324">
        <v>954</v>
      </c>
      <c r="I57" s="111">
        <f t="shared" si="12"/>
        <v>0</v>
      </c>
      <c r="J57" s="111"/>
      <c r="K57" s="324">
        <f t="shared" si="1"/>
        <v>954</v>
      </c>
      <c r="L57" s="111">
        <f>J57/K57</f>
        <v>0</v>
      </c>
      <c r="M57" s="112" t="e">
        <f>(L57-I57)/I57*100</f>
        <v>#DIV/0!</v>
      </c>
      <c r="N57" s="136"/>
      <c r="O57" s="114">
        <f t="shared" si="3"/>
        <v>0</v>
      </c>
      <c r="P57" s="115" t="e">
        <f t="shared" si="4"/>
        <v>#DIV/0!</v>
      </c>
      <c r="Q57" s="116"/>
      <c r="R57" s="117">
        <f t="shared" si="5"/>
        <v>0</v>
      </c>
      <c r="S57" s="118" t="e">
        <f t="shared" si="6"/>
        <v>#DIV/0!</v>
      </c>
    </row>
    <row r="58" spans="1:19" ht="30.75" thickBot="1" x14ac:dyDescent="0.3">
      <c r="A58" s="649"/>
      <c r="B58" s="629"/>
      <c r="C58" s="633"/>
      <c r="D58" s="637"/>
      <c r="E58" s="94" t="s">
        <v>104</v>
      </c>
      <c r="F58" s="55" t="s">
        <v>104</v>
      </c>
      <c r="G58" s="119"/>
      <c r="H58" s="324">
        <v>954</v>
      </c>
      <c r="I58" s="120"/>
      <c r="J58" s="120"/>
      <c r="K58" s="324"/>
      <c r="L58" s="111"/>
      <c r="M58" s="121"/>
      <c r="N58" s="138"/>
      <c r="O58" s="114"/>
      <c r="P58" s="124"/>
      <c r="Q58" s="125"/>
      <c r="R58" s="117">
        <f t="shared" si="5"/>
        <v>0</v>
      </c>
      <c r="S58" s="126"/>
    </row>
    <row r="59" spans="1:19" ht="30" customHeight="1" thickBot="1" x14ac:dyDescent="0.3">
      <c r="A59" s="649"/>
      <c r="B59" s="629"/>
      <c r="C59" s="631">
        <v>2</v>
      </c>
      <c r="D59" s="651" t="s">
        <v>32</v>
      </c>
      <c r="E59" s="195" t="s">
        <v>57</v>
      </c>
      <c r="F59" s="55" t="s">
        <v>56</v>
      </c>
      <c r="G59" s="119"/>
      <c r="H59" s="324">
        <v>954</v>
      </c>
      <c r="I59" s="120">
        <f t="shared" si="12"/>
        <v>0</v>
      </c>
      <c r="J59" s="120"/>
      <c r="K59" s="324">
        <f t="shared" si="1"/>
        <v>954</v>
      </c>
      <c r="L59" s="111">
        <f>J59/K59</f>
        <v>0</v>
      </c>
      <c r="M59" s="121" t="e">
        <f>(L59-I59)/I59*100</f>
        <v>#DIV/0!</v>
      </c>
      <c r="N59" s="138"/>
      <c r="O59" s="114">
        <f t="shared" si="3"/>
        <v>0</v>
      </c>
      <c r="P59" s="124" t="e">
        <f t="shared" si="4"/>
        <v>#DIV/0!</v>
      </c>
      <c r="Q59" s="125"/>
      <c r="R59" s="117">
        <f t="shared" si="5"/>
        <v>0</v>
      </c>
      <c r="S59" s="126" t="e">
        <f t="shared" si="6"/>
        <v>#DIV/0!</v>
      </c>
    </row>
    <row r="60" spans="1:19" ht="45.75" customHeight="1" thickBot="1" x14ac:dyDescent="0.3">
      <c r="A60" s="649"/>
      <c r="B60" s="629"/>
      <c r="C60" s="632"/>
      <c r="D60" s="652"/>
      <c r="E60" s="94" t="s">
        <v>108</v>
      </c>
      <c r="F60" s="55" t="s">
        <v>109</v>
      </c>
      <c r="G60" s="119"/>
      <c r="H60" s="324">
        <v>954</v>
      </c>
      <c r="I60" s="120">
        <f t="shared" si="12"/>
        <v>0</v>
      </c>
      <c r="J60" s="120"/>
      <c r="K60" s="324"/>
      <c r="L60" s="111" t="e">
        <f>J60/K60</f>
        <v>#DIV/0!</v>
      </c>
      <c r="M60" s="121" t="e">
        <f>(L60-I60)/I60*100</f>
        <v>#DIV/0!</v>
      </c>
      <c r="N60" s="138"/>
      <c r="O60" s="114"/>
      <c r="P60" s="124" t="e">
        <f t="shared" si="4"/>
        <v>#DIV/0!</v>
      </c>
      <c r="Q60" s="125"/>
      <c r="R60" s="117">
        <f t="shared" si="5"/>
        <v>0</v>
      </c>
      <c r="S60" s="126" t="e">
        <f t="shared" si="6"/>
        <v>#DIV/0!</v>
      </c>
    </row>
    <row r="61" spans="1:19" ht="30.75" thickBot="1" x14ac:dyDescent="0.3">
      <c r="A61" s="649"/>
      <c r="B61" s="629"/>
      <c r="C61" s="632"/>
      <c r="D61" s="652"/>
      <c r="E61" s="95" t="s">
        <v>104</v>
      </c>
      <c r="F61" s="58" t="s">
        <v>104</v>
      </c>
      <c r="G61" s="127"/>
      <c r="H61" s="324">
        <v>954</v>
      </c>
      <c r="I61" s="128"/>
      <c r="J61" s="128"/>
      <c r="K61" s="324"/>
      <c r="L61" s="111"/>
      <c r="M61" s="129"/>
      <c r="N61" s="139"/>
      <c r="O61" s="114"/>
      <c r="P61" s="140"/>
      <c r="Q61" s="131"/>
      <c r="R61" s="117">
        <f t="shared" si="5"/>
        <v>0</v>
      </c>
      <c r="S61" s="141"/>
    </row>
    <row r="62" spans="1:19" s="56" customFormat="1" ht="15.75" thickBot="1" x14ac:dyDescent="0.3">
      <c r="A62" s="226"/>
      <c r="B62" s="80"/>
      <c r="C62" s="209"/>
      <c r="D62" s="83"/>
      <c r="E62" s="96"/>
      <c r="F62" s="57"/>
      <c r="G62" s="132"/>
      <c r="H62" s="132"/>
      <c r="I62" s="133"/>
      <c r="J62" s="133"/>
      <c r="K62" s="329"/>
      <c r="L62" s="194"/>
      <c r="M62" s="133"/>
      <c r="N62" s="142"/>
      <c r="O62" s="114"/>
      <c r="P62" s="143"/>
      <c r="Q62" s="142"/>
      <c r="R62" s="117">
        <f t="shared" si="5"/>
        <v>0</v>
      </c>
      <c r="S62" s="143"/>
    </row>
    <row r="63" spans="1:19" ht="45.75" thickBot="1" x14ac:dyDescent="0.3">
      <c r="A63" s="643">
        <v>9</v>
      </c>
      <c r="B63" s="641" t="s">
        <v>6</v>
      </c>
      <c r="C63" s="204">
        <v>1</v>
      </c>
      <c r="D63" s="82" t="s">
        <v>33</v>
      </c>
      <c r="E63" s="82" t="s">
        <v>57</v>
      </c>
      <c r="F63" s="62" t="s">
        <v>56</v>
      </c>
      <c r="G63" s="110"/>
      <c r="H63" s="324">
        <v>954</v>
      </c>
      <c r="I63" s="111">
        <f t="shared" si="12"/>
        <v>0</v>
      </c>
      <c r="J63" s="111"/>
      <c r="K63" s="324">
        <f t="shared" si="1"/>
        <v>954</v>
      </c>
      <c r="L63" s="111">
        <f t="shared" ref="L63:L72" si="13">J63/K63</f>
        <v>0</v>
      </c>
      <c r="M63" s="112" t="e">
        <f>(L63-I63)/I63*100</f>
        <v>#DIV/0!</v>
      </c>
      <c r="N63" s="136"/>
      <c r="O63" s="114">
        <f t="shared" si="3"/>
        <v>0</v>
      </c>
      <c r="P63" s="115" t="e">
        <f t="shared" ref="P63:S120" si="14">N63/O63</f>
        <v>#DIV/0!</v>
      </c>
      <c r="Q63" s="116"/>
      <c r="R63" s="117">
        <f t="shared" si="5"/>
        <v>0</v>
      </c>
      <c r="S63" s="118" t="e">
        <f t="shared" ref="S63:S120" si="15">Q63/R63</f>
        <v>#DIV/0!</v>
      </c>
    </row>
    <row r="64" spans="1:19" ht="51.75" customHeight="1" thickBot="1" x14ac:dyDescent="0.3">
      <c r="A64" s="644"/>
      <c r="B64" s="629"/>
      <c r="C64" s="631">
        <v>2</v>
      </c>
      <c r="D64" s="638" t="s">
        <v>34</v>
      </c>
      <c r="E64" s="84" t="s">
        <v>57</v>
      </c>
      <c r="F64" s="55" t="s">
        <v>56</v>
      </c>
      <c r="G64" s="119"/>
      <c r="H64" s="324">
        <v>954</v>
      </c>
      <c r="I64" s="120">
        <f t="shared" si="12"/>
        <v>0</v>
      </c>
      <c r="J64" s="120"/>
      <c r="K64" s="324">
        <f t="shared" si="1"/>
        <v>954</v>
      </c>
      <c r="L64" s="111">
        <f t="shared" si="13"/>
        <v>0</v>
      </c>
      <c r="M64" s="121" t="e">
        <f>(L64-I64)/I64*100</f>
        <v>#DIV/0!</v>
      </c>
      <c r="N64" s="138"/>
      <c r="O64" s="114">
        <f t="shared" si="3"/>
        <v>0</v>
      </c>
      <c r="P64" s="124" t="e">
        <f t="shared" si="14"/>
        <v>#DIV/0!</v>
      </c>
      <c r="Q64" s="125"/>
      <c r="R64" s="117">
        <f t="shared" si="5"/>
        <v>0</v>
      </c>
      <c r="S64" s="126" t="e">
        <f t="shared" si="15"/>
        <v>#DIV/0!</v>
      </c>
    </row>
    <row r="65" spans="1:19" ht="30.75" thickBot="1" x14ac:dyDescent="0.3">
      <c r="A65" s="644"/>
      <c r="B65" s="629"/>
      <c r="C65" s="632"/>
      <c r="D65" s="636"/>
      <c r="E65" s="84" t="s">
        <v>85</v>
      </c>
      <c r="F65" s="55" t="s">
        <v>86</v>
      </c>
      <c r="G65" s="119"/>
      <c r="H65" s="324">
        <v>954</v>
      </c>
      <c r="I65" s="120">
        <f t="shared" si="12"/>
        <v>0</v>
      </c>
      <c r="J65" s="120"/>
      <c r="K65" s="324"/>
      <c r="L65" s="111" t="e">
        <f t="shared" si="13"/>
        <v>#DIV/0!</v>
      </c>
      <c r="M65" s="121" t="e">
        <f>(L65-I65)/I65*100</f>
        <v>#DIV/0!</v>
      </c>
      <c r="N65" s="138"/>
      <c r="O65" s="114"/>
      <c r="P65" s="124" t="e">
        <f t="shared" si="14"/>
        <v>#DIV/0!</v>
      </c>
      <c r="Q65" s="125"/>
      <c r="R65" s="117">
        <f t="shared" si="5"/>
        <v>0</v>
      </c>
      <c r="S65" s="126" t="e">
        <f t="shared" si="15"/>
        <v>#DIV/0!</v>
      </c>
    </row>
    <row r="66" spans="1:19" ht="30.75" thickBot="1" x14ac:dyDescent="0.3">
      <c r="A66" s="644"/>
      <c r="B66" s="629"/>
      <c r="C66" s="633"/>
      <c r="D66" s="637"/>
      <c r="E66" s="94" t="s">
        <v>104</v>
      </c>
      <c r="F66" s="55" t="s">
        <v>104</v>
      </c>
      <c r="G66" s="119"/>
      <c r="H66" s="324">
        <v>954</v>
      </c>
      <c r="I66" s="120"/>
      <c r="J66" s="120"/>
      <c r="K66" s="324"/>
      <c r="L66" s="111"/>
      <c r="M66" s="121"/>
      <c r="N66" s="138"/>
      <c r="O66" s="114"/>
      <c r="P66" s="124"/>
      <c r="Q66" s="125"/>
      <c r="R66" s="117">
        <f t="shared" si="5"/>
        <v>0</v>
      </c>
      <c r="S66" s="126"/>
    </row>
    <row r="67" spans="1:19" ht="45.75" thickBot="1" x14ac:dyDescent="0.3">
      <c r="A67" s="644"/>
      <c r="B67" s="629"/>
      <c r="C67" s="631">
        <v>3</v>
      </c>
      <c r="D67" s="638" t="s">
        <v>35</v>
      </c>
      <c r="E67" s="84" t="s">
        <v>57</v>
      </c>
      <c r="F67" s="55" t="s">
        <v>56</v>
      </c>
      <c r="G67" s="119"/>
      <c r="H67" s="324">
        <v>954</v>
      </c>
      <c r="I67" s="120">
        <f t="shared" si="12"/>
        <v>0</v>
      </c>
      <c r="J67" s="120"/>
      <c r="K67" s="324">
        <f t="shared" si="1"/>
        <v>954</v>
      </c>
      <c r="L67" s="111">
        <f t="shared" si="13"/>
        <v>0</v>
      </c>
      <c r="M67" s="121" t="e">
        <f>(L67-I67)/I67*100</f>
        <v>#DIV/0!</v>
      </c>
      <c r="N67" s="138"/>
      <c r="O67" s="114">
        <f t="shared" si="3"/>
        <v>0</v>
      </c>
      <c r="P67" s="124" t="e">
        <f t="shared" si="14"/>
        <v>#DIV/0!</v>
      </c>
      <c r="Q67" s="125"/>
      <c r="R67" s="117">
        <f t="shared" si="5"/>
        <v>0</v>
      </c>
      <c r="S67" s="126" t="e">
        <f t="shared" si="15"/>
        <v>#DIV/0!</v>
      </c>
    </row>
    <row r="68" spans="1:19" ht="45.75" thickBot="1" x14ac:dyDescent="0.3">
      <c r="A68" s="644"/>
      <c r="B68" s="629"/>
      <c r="C68" s="632"/>
      <c r="D68" s="636"/>
      <c r="E68" s="84" t="s">
        <v>87</v>
      </c>
      <c r="F68" s="99" t="s">
        <v>88</v>
      </c>
      <c r="G68" s="119"/>
      <c r="H68" s="324">
        <v>954</v>
      </c>
      <c r="I68" s="120">
        <f t="shared" si="12"/>
        <v>0</v>
      </c>
      <c r="J68" s="120"/>
      <c r="K68" s="324"/>
      <c r="L68" s="111" t="e">
        <f t="shared" si="13"/>
        <v>#DIV/0!</v>
      </c>
      <c r="M68" s="121" t="e">
        <f>(L68-I68)/I68*100</f>
        <v>#DIV/0!</v>
      </c>
      <c r="N68" s="138"/>
      <c r="O68" s="114"/>
      <c r="P68" s="124" t="e">
        <f t="shared" si="14"/>
        <v>#DIV/0!</v>
      </c>
      <c r="Q68" s="125"/>
      <c r="R68" s="117">
        <f t="shared" ref="R68:R125" si="16">$R$1</f>
        <v>0</v>
      </c>
      <c r="S68" s="126" t="e">
        <f t="shared" si="15"/>
        <v>#DIV/0!</v>
      </c>
    </row>
    <row r="69" spans="1:19" ht="30.75" thickBot="1" x14ac:dyDescent="0.3">
      <c r="A69" s="644"/>
      <c r="B69" s="629"/>
      <c r="C69" s="633"/>
      <c r="D69" s="637"/>
      <c r="E69" s="94" t="s">
        <v>104</v>
      </c>
      <c r="F69" s="55" t="s">
        <v>104</v>
      </c>
      <c r="G69" s="119"/>
      <c r="H69" s="324">
        <v>954</v>
      </c>
      <c r="I69" s="120"/>
      <c r="J69" s="120"/>
      <c r="K69" s="324"/>
      <c r="L69" s="111" t="e">
        <f t="shared" si="13"/>
        <v>#DIV/0!</v>
      </c>
      <c r="M69" s="121"/>
      <c r="N69" s="138"/>
      <c r="O69" s="114"/>
      <c r="P69" s="124"/>
      <c r="Q69" s="125"/>
      <c r="R69" s="117">
        <f t="shared" si="16"/>
        <v>0</v>
      </c>
      <c r="S69" s="126"/>
    </row>
    <row r="70" spans="1:19" ht="15.75" thickBot="1" x14ac:dyDescent="0.3">
      <c r="A70" s="644"/>
      <c r="B70" s="629"/>
      <c r="C70" s="205"/>
      <c r="D70" s="84"/>
      <c r="E70" s="84"/>
      <c r="F70" s="55"/>
      <c r="G70" s="119"/>
      <c r="H70" s="324">
        <v>954</v>
      </c>
      <c r="I70" s="120">
        <f t="shared" si="12"/>
        <v>0</v>
      </c>
      <c r="J70" s="120"/>
      <c r="K70" s="324">
        <f t="shared" ref="K70:K125" si="17">$K$1</f>
        <v>954</v>
      </c>
      <c r="L70" s="111">
        <f t="shared" si="13"/>
        <v>0</v>
      </c>
      <c r="M70" s="121" t="e">
        <f>(L70-I70)/I70*100</f>
        <v>#DIV/0!</v>
      </c>
      <c r="N70" s="138"/>
      <c r="O70" s="114">
        <f t="shared" ref="O70:O125" si="18">$O$1</f>
        <v>0</v>
      </c>
      <c r="P70" s="124" t="e">
        <f t="shared" si="14"/>
        <v>#DIV/0!</v>
      </c>
      <c r="Q70" s="125"/>
      <c r="R70" s="117">
        <f t="shared" si="16"/>
        <v>0</v>
      </c>
      <c r="S70" s="126" t="e">
        <f t="shared" si="15"/>
        <v>#DIV/0!</v>
      </c>
    </row>
    <row r="71" spans="1:19" ht="45" customHeight="1" thickBot="1" x14ac:dyDescent="0.3">
      <c r="A71" s="644"/>
      <c r="B71" s="629"/>
      <c r="C71" s="205">
        <v>7</v>
      </c>
      <c r="D71" s="73" t="s">
        <v>36</v>
      </c>
      <c r="E71" s="84" t="s">
        <v>57</v>
      </c>
      <c r="F71" s="55" t="s">
        <v>56</v>
      </c>
      <c r="G71" s="119"/>
      <c r="H71" s="324">
        <v>954</v>
      </c>
      <c r="I71" s="120">
        <f t="shared" si="12"/>
        <v>0</v>
      </c>
      <c r="J71" s="120"/>
      <c r="K71" s="324">
        <f t="shared" si="17"/>
        <v>954</v>
      </c>
      <c r="L71" s="111">
        <f t="shared" si="13"/>
        <v>0</v>
      </c>
      <c r="M71" s="121" t="e">
        <f>(L71-I71)/I71*100</f>
        <v>#DIV/0!</v>
      </c>
      <c r="N71" s="138"/>
      <c r="O71" s="114">
        <f t="shared" si="18"/>
        <v>0</v>
      </c>
      <c r="P71" s="124" t="e">
        <f t="shared" si="14"/>
        <v>#DIV/0!</v>
      </c>
      <c r="Q71" s="125"/>
      <c r="R71" s="117">
        <f t="shared" si="16"/>
        <v>0</v>
      </c>
      <c r="S71" s="126" t="e">
        <f t="shared" si="15"/>
        <v>#DIV/0!</v>
      </c>
    </row>
    <row r="72" spans="1:19" ht="55.5" customHeight="1" thickBot="1" x14ac:dyDescent="0.3">
      <c r="A72" s="645"/>
      <c r="B72" s="642"/>
      <c r="C72" s="210">
        <v>8</v>
      </c>
      <c r="D72" s="85" t="s">
        <v>37</v>
      </c>
      <c r="E72" s="85" t="s">
        <v>57</v>
      </c>
      <c r="F72" s="58" t="s">
        <v>56</v>
      </c>
      <c r="G72" s="127"/>
      <c r="H72" s="324">
        <v>954</v>
      </c>
      <c r="I72" s="128">
        <f t="shared" si="12"/>
        <v>0</v>
      </c>
      <c r="J72" s="128"/>
      <c r="K72" s="324">
        <f t="shared" si="17"/>
        <v>954</v>
      </c>
      <c r="L72" s="111">
        <f t="shared" si="13"/>
        <v>0</v>
      </c>
      <c r="M72" s="129" t="e">
        <f>(L72-I72)/I72*100</f>
        <v>#DIV/0!</v>
      </c>
      <c r="N72" s="139"/>
      <c r="O72" s="114">
        <f t="shared" si="18"/>
        <v>0</v>
      </c>
      <c r="P72" s="140" t="e">
        <f t="shared" si="14"/>
        <v>#DIV/0!</v>
      </c>
      <c r="Q72" s="131"/>
      <c r="R72" s="117">
        <f t="shared" si="16"/>
        <v>0</v>
      </c>
      <c r="S72" s="141" t="e">
        <f t="shared" si="15"/>
        <v>#DIV/0!</v>
      </c>
    </row>
    <row r="73" spans="1:19" s="56" customFormat="1" ht="15.75" thickBot="1" x14ac:dyDescent="0.3">
      <c r="A73" s="225"/>
      <c r="B73" s="77"/>
      <c r="C73" s="208"/>
      <c r="D73" s="90"/>
      <c r="E73" s="90"/>
      <c r="F73" s="57"/>
      <c r="G73" s="132"/>
      <c r="H73" s="132"/>
      <c r="I73" s="133"/>
      <c r="J73" s="133"/>
      <c r="K73" s="329"/>
      <c r="L73" s="194"/>
      <c r="M73" s="133"/>
      <c r="N73" s="142"/>
      <c r="O73" s="114"/>
      <c r="P73" s="143"/>
      <c r="Q73" s="142"/>
      <c r="R73" s="117">
        <f t="shared" si="16"/>
        <v>0</v>
      </c>
      <c r="S73" s="143"/>
    </row>
    <row r="74" spans="1:19" ht="45.75" thickBot="1" x14ac:dyDescent="0.3">
      <c r="A74" s="643">
        <v>10</v>
      </c>
      <c r="B74" s="641" t="s">
        <v>7</v>
      </c>
      <c r="C74" s="204">
        <v>2</v>
      </c>
      <c r="D74" s="82" t="s">
        <v>38</v>
      </c>
      <c r="E74" s="82" t="s">
        <v>57</v>
      </c>
      <c r="F74" s="62" t="s">
        <v>56</v>
      </c>
      <c r="G74" s="110"/>
      <c r="H74" s="324">
        <v>954</v>
      </c>
      <c r="I74" s="111">
        <f t="shared" si="12"/>
        <v>0</v>
      </c>
      <c r="J74" s="111"/>
      <c r="K74" s="324">
        <f t="shared" si="17"/>
        <v>954</v>
      </c>
      <c r="L74" s="111">
        <f>J74/K74</f>
        <v>0</v>
      </c>
      <c r="M74" s="112" t="e">
        <f>(L74-I74)/I74*100</f>
        <v>#DIV/0!</v>
      </c>
      <c r="N74" s="136"/>
      <c r="O74" s="114">
        <f t="shared" si="18"/>
        <v>0</v>
      </c>
      <c r="P74" s="115" t="e">
        <f t="shared" si="14"/>
        <v>#DIV/0!</v>
      </c>
      <c r="Q74" s="116"/>
      <c r="R74" s="117">
        <f t="shared" si="16"/>
        <v>0</v>
      </c>
      <c r="S74" s="118" t="e">
        <f t="shared" si="15"/>
        <v>#DIV/0!</v>
      </c>
    </row>
    <row r="75" spans="1:19" ht="45.75" thickBot="1" x14ac:dyDescent="0.3">
      <c r="A75" s="644"/>
      <c r="B75" s="629"/>
      <c r="C75" s="631">
        <v>5</v>
      </c>
      <c r="D75" s="638" t="s">
        <v>39</v>
      </c>
      <c r="E75" s="84" t="s">
        <v>57</v>
      </c>
      <c r="F75" s="55" t="s">
        <v>56</v>
      </c>
      <c r="G75" s="119"/>
      <c r="H75" s="324">
        <v>954</v>
      </c>
      <c r="I75" s="120">
        <f t="shared" si="12"/>
        <v>0</v>
      </c>
      <c r="J75" s="120"/>
      <c r="K75" s="324">
        <f t="shared" si="17"/>
        <v>954</v>
      </c>
      <c r="L75" s="111">
        <f>J75/K75</f>
        <v>0</v>
      </c>
      <c r="M75" s="121" t="e">
        <f>(L75-I75)/I75*100</f>
        <v>#DIV/0!</v>
      </c>
      <c r="N75" s="138"/>
      <c r="O75" s="114">
        <f t="shared" si="18"/>
        <v>0</v>
      </c>
      <c r="P75" s="124" t="e">
        <f t="shared" si="14"/>
        <v>#DIV/0!</v>
      </c>
      <c r="Q75" s="125"/>
      <c r="R75" s="117">
        <f t="shared" si="16"/>
        <v>0</v>
      </c>
      <c r="S75" s="126" t="e">
        <f t="shared" si="15"/>
        <v>#DIV/0!</v>
      </c>
    </row>
    <row r="76" spans="1:19" ht="45.75" thickBot="1" x14ac:dyDescent="0.3">
      <c r="A76" s="644"/>
      <c r="B76" s="629"/>
      <c r="C76" s="632"/>
      <c r="D76" s="636"/>
      <c r="E76" s="84" t="s">
        <v>92</v>
      </c>
      <c r="F76" s="55" t="s">
        <v>91</v>
      </c>
      <c r="G76" s="119"/>
      <c r="H76" s="324">
        <v>954</v>
      </c>
      <c r="I76" s="120">
        <f t="shared" si="12"/>
        <v>0</v>
      </c>
      <c r="J76" s="120"/>
      <c r="K76" s="324"/>
      <c r="L76" s="111" t="e">
        <f>J76/K76</f>
        <v>#DIV/0!</v>
      </c>
      <c r="M76" s="121" t="e">
        <f>(L76-I76)/I76*100</f>
        <v>#DIV/0!</v>
      </c>
      <c r="N76" s="138"/>
      <c r="O76" s="114"/>
      <c r="P76" s="124" t="e">
        <f t="shared" si="14"/>
        <v>#DIV/0!</v>
      </c>
      <c r="Q76" s="125"/>
      <c r="R76" s="117">
        <f t="shared" si="16"/>
        <v>0</v>
      </c>
      <c r="S76" s="126" t="e">
        <f t="shared" si="15"/>
        <v>#DIV/0!</v>
      </c>
    </row>
    <row r="77" spans="1:19" ht="45.75" thickBot="1" x14ac:dyDescent="0.3">
      <c r="A77" s="644"/>
      <c r="B77" s="629"/>
      <c r="C77" s="632"/>
      <c r="D77" s="636"/>
      <c r="E77" s="84" t="s">
        <v>89</v>
      </c>
      <c r="F77" s="55" t="s">
        <v>90</v>
      </c>
      <c r="G77" s="119"/>
      <c r="H77" s="324">
        <v>954</v>
      </c>
      <c r="I77" s="120">
        <f t="shared" si="12"/>
        <v>0</v>
      </c>
      <c r="J77" s="120"/>
      <c r="K77" s="324"/>
      <c r="L77" s="111" t="e">
        <f>J77/K77</f>
        <v>#DIV/0!</v>
      </c>
      <c r="M77" s="121" t="e">
        <f>(L77-I77)/I77*100</f>
        <v>#DIV/0!</v>
      </c>
      <c r="N77" s="138"/>
      <c r="O77" s="114"/>
      <c r="P77" s="124" t="e">
        <f t="shared" si="14"/>
        <v>#DIV/0!</v>
      </c>
      <c r="Q77" s="125"/>
      <c r="R77" s="117">
        <f t="shared" si="16"/>
        <v>0</v>
      </c>
      <c r="S77" s="126" t="e">
        <f t="shared" si="15"/>
        <v>#DIV/0!</v>
      </c>
    </row>
    <row r="78" spans="1:19" ht="30.75" thickBot="1" x14ac:dyDescent="0.3">
      <c r="A78" s="644"/>
      <c r="B78" s="629"/>
      <c r="C78" s="632"/>
      <c r="D78" s="636"/>
      <c r="E78" s="95" t="s">
        <v>104</v>
      </c>
      <c r="F78" s="58" t="s">
        <v>104</v>
      </c>
      <c r="G78" s="127"/>
      <c r="H78" s="324">
        <v>954</v>
      </c>
      <c r="I78" s="128"/>
      <c r="J78" s="128"/>
      <c r="K78" s="324"/>
      <c r="L78" s="111" t="e">
        <f>J78/K78</f>
        <v>#DIV/0!</v>
      </c>
      <c r="M78" s="129"/>
      <c r="N78" s="139"/>
      <c r="O78" s="114"/>
      <c r="P78" s="140"/>
      <c r="Q78" s="131"/>
      <c r="R78" s="117">
        <f t="shared" si="16"/>
        <v>0</v>
      </c>
      <c r="S78" s="141"/>
    </row>
    <row r="79" spans="1:19" s="75" customFormat="1" ht="15.75" thickBot="1" x14ac:dyDescent="0.3">
      <c r="A79" s="227"/>
      <c r="B79" s="81"/>
      <c r="C79" s="211"/>
      <c r="D79" s="91"/>
      <c r="E79" s="97"/>
      <c r="F79" s="74"/>
      <c r="G79" s="146"/>
      <c r="H79" s="325"/>
      <c r="I79" s="147"/>
      <c r="J79" s="147"/>
      <c r="K79" s="329"/>
      <c r="L79" s="194"/>
      <c r="M79" s="147"/>
      <c r="N79" s="148"/>
      <c r="O79" s="114"/>
      <c r="P79" s="149"/>
      <c r="Q79" s="148"/>
      <c r="R79" s="117">
        <f t="shared" si="16"/>
        <v>0</v>
      </c>
      <c r="S79" s="149"/>
    </row>
    <row r="80" spans="1:19" ht="51" customHeight="1" thickBot="1" x14ac:dyDescent="0.3">
      <c r="A80" s="626">
        <v>11</v>
      </c>
      <c r="B80" s="624" t="s">
        <v>302</v>
      </c>
      <c r="C80" s="206">
        <v>1</v>
      </c>
      <c r="D80" s="98" t="s">
        <v>303</v>
      </c>
      <c r="E80" s="86" t="s">
        <v>57</v>
      </c>
      <c r="F80" s="59" t="s">
        <v>56</v>
      </c>
      <c r="G80" s="150"/>
      <c r="H80" s="324">
        <v>954</v>
      </c>
      <c r="I80" s="151">
        <f>G80/H80</f>
        <v>0</v>
      </c>
      <c r="J80" s="151"/>
      <c r="K80" s="324">
        <f t="shared" si="17"/>
        <v>954</v>
      </c>
      <c r="L80" s="111">
        <f>J80/K80</f>
        <v>0</v>
      </c>
      <c r="M80" s="152" t="e">
        <f>(L80-I80)/I80*100</f>
        <v>#DIV/0!</v>
      </c>
      <c r="N80" s="153"/>
      <c r="O80" s="114">
        <f t="shared" si="18"/>
        <v>0</v>
      </c>
      <c r="P80" s="154" t="e">
        <f>N80/O80</f>
        <v>#DIV/0!</v>
      </c>
      <c r="Q80" s="155"/>
      <c r="R80" s="117">
        <f t="shared" si="16"/>
        <v>0</v>
      </c>
      <c r="S80" s="156" t="e">
        <f>Q80/R80</f>
        <v>#DIV/0!</v>
      </c>
    </row>
    <row r="81" spans="1:19" s="203" customFormat="1" ht="51" customHeight="1" thickBot="1" x14ac:dyDescent="0.3">
      <c r="A81" s="627"/>
      <c r="B81" s="625"/>
      <c r="C81" s="207">
        <v>2</v>
      </c>
      <c r="D81" s="201" t="s">
        <v>323</v>
      </c>
      <c r="E81" s="86" t="s">
        <v>57</v>
      </c>
      <c r="F81" s="59" t="s">
        <v>325</v>
      </c>
      <c r="G81" s="160"/>
      <c r="H81" s="324">
        <v>954</v>
      </c>
      <c r="I81" s="151">
        <f>G81/H81</f>
        <v>0</v>
      </c>
      <c r="J81" s="151" t="e">
        <f t="shared" ref="J81:L81" si="19">H81/I81</f>
        <v>#DIV/0!</v>
      </c>
      <c r="K81" s="324">
        <f t="shared" si="17"/>
        <v>954</v>
      </c>
      <c r="L81" s="151" t="e">
        <f t="shared" si="19"/>
        <v>#DIV/0!</v>
      </c>
      <c r="M81" s="152" t="e">
        <f>(L81-I81)/I81*100</f>
        <v>#DIV/0!</v>
      </c>
      <c r="N81" s="162"/>
      <c r="O81" s="114">
        <f t="shared" si="18"/>
        <v>0</v>
      </c>
      <c r="P81" s="163"/>
      <c r="Q81" s="164"/>
      <c r="R81" s="117">
        <f t="shared" si="16"/>
        <v>0</v>
      </c>
      <c r="S81" s="165"/>
    </row>
    <row r="82" spans="1:19" s="56" customFormat="1" ht="15.75" thickBot="1" x14ac:dyDescent="0.3">
      <c r="A82" s="226"/>
      <c r="B82" s="80"/>
      <c r="C82" s="209"/>
      <c r="D82" s="83"/>
      <c r="E82" s="96"/>
      <c r="F82" s="57"/>
      <c r="G82" s="132"/>
      <c r="H82" s="194"/>
      <c r="I82" s="133"/>
      <c r="J82" s="133"/>
      <c r="K82" s="329"/>
      <c r="L82" s="194"/>
      <c r="M82" s="133"/>
      <c r="N82" s="142"/>
      <c r="O82" s="114"/>
      <c r="P82" s="143"/>
      <c r="Q82" s="142"/>
      <c r="R82" s="117">
        <f t="shared" si="16"/>
        <v>0</v>
      </c>
      <c r="S82" s="143"/>
    </row>
    <row r="83" spans="1:19" ht="45.75" customHeight="1" thickBot="1" x14ac:dyDescent="0.3">
      <c r="A83" s="646">
        <v>12</v>
      </c>
      <c r="B83" s="641" t="s">
        <v>8</v>
      </c>
      <c r="C83" s="634">
        <v>1</v>
      </c>
      <c r="D83" s="635" t="s">
        <v>40</v>
      </c>
      <c r="E83" s="82" t="s">
        <v>57</v>
      </c>
      <c r="F83" s="62" t="s">
        <v>56</v>
      </c>
      <c r="G83" s="110"/>
      <c r="H83" s="324">
        <v>954</v>
      </c>
      <c r="I83" s="111">
        <f t="shared" si="12"/>
        <v>0</v>
      </c>
      <c r="J83" s="111"/>
      <c r="K83" s="324">
        <f t="shared" si="17"/>
        <v>954</v>
      </c>
      <c r="L83" s="111">
        <f t="shared" ref="L83:L103" si="20">J83/K83</f>
        <v>0</v>
      </c>
      <c r="M83" s="112" t="e">
        <f>(L83-I83)/I83*100</f>
        <v>#DIV/0!</v>
      </c>
      <c r="N83" s="136"/>
      <c r="O83" s="114">
        <f t="shared" si="18"/>
        <v>0</v>
      </c>
      <c r="P83" s="115" t="e">
        <f t="shared" si="14"/>
        <v>#DIV/0!</v>
      </c>
      <c r="Q83" s="116"/>
      <c r="R83" s="117">
        <f t="shared" si="16"/>
        <v>0</v>
      </c>
      <c r="S83" s="118" t="e">
        <f t="shared" si="15"/>
        <v>#DIV/0!</v>
      </c>
    </row>
    <row r="84" spans="1:19" ht="30.75" thickBot="1" x14ac:dyDescent="0.3">
      <c r="A84" s="647"/>
      <c r="B84" s="629"/>
      <c r="C84" s="632"/>
      <c r="D84" s="636"/>
      <c r="E84" s="84" t="s">
        <v>77</v>
      </c>
      <c r="F84" s="99" t="s">
        <v>301</v>
      </c>
      <c r="G84" s="119"/>
      <c r="H84" s="324">
        <v>954</v>
      </c>
      <c r="I84" s="111">
        <f>G84/H84</f>
        <v>0</v>
      </c>
      <c r="J84" s="193"/>
      <c r="K84" s="324"/>
      <c r="L84" s="111" t="e">
        <f t="shared" si="20"/>
        <v>#DIV/0!</v>
      </c>
      <c r="M84" s="121" t="e">
        <f>(L84-I84)/I84*100</f>
        <v>#DIV/0!</v>
      </c>
      <c r="N84" s="138"/>
      <c r="O84" s="114"/>
      <c r="P84" s="124" t="e">
        <f>N84/O84</f>
        <v>#DIV/0!</v>
      </c>
      <c r="Q84" s="125"/>
      <c r="R84" s="117">
        <f t="shared" si="16"/>
        <v>0</v>
      </c>
      <c r="S84" s="126" t="e">
        <f>Q84/R84</f>
        <v>#DIV/0!</v>
      </c>
    </row>
    <row r="85" spans="1:19" ht="45.75" thickBot="1" x14ac:dyDescent="0.3">
      <c r="A85" s="647"/>
      <c r="B85" s="629"/>
      <c r="C85" s="632"/>
      <c r="D85" s="636"/>
      <c r="E85" s="84" t="s">
        <v>93</v>
      </c>
      <c r="F85" s="55" t="s">
        <v>94</v>
      </c>
      <c r="G85" s="119"/>
      <c r="H85" s="324">
        <v>954</v>
      </c>
      <c r="I85" s="120">
        <f t="shared" si="12"/>
        <v>0</v>
      </c>
      <c r="J85" s="120"/>
      <c r="K85" s="324"/>
      <c r="L85" s="111" t="e">
        <f t="shared" si="20"/>
        <v>#DIV/0!</v>
      </c>
      <c r="M85" s="121" t="e">
        <f>(L85-I85)/I85*100</f>
        <v>#DIV/0!</v>
      </c>
      <c r="N85" s="138"/>
      <c r="O85" s="114"/>
      <c r="P85" s="124" t="e">
        <f t="shared" si="14"/>
        <v>#DIV/0!</v>
      </c>
      <c r="Q85" s="125"/>
      <c r="R85" s="117">
        <f t="shared" si="16"/>
        <v>0</v>
      </c>
      <c r="S85" s="126" t="e">
        <f t="shared" si="15"/>
        <v>#DIV/0!</v>
      </c>
    </row>
    <row r="86" spans="1:19" ht="30" customHeight="1" thickBot="1" x14ac:dyDescent="0.3">
      <c r="A86" s="647"/>
      <c r="B86" s="629"/>
      <c r="C86" s="212"/>
      <c r="D86" s="70"/>
      <c r="E86" s="94" t="s">
        <v>110</v>
      </c>
      <c r="F86" s="55" t="s">
        <v>104</v>
      </c>
      <c r="G86" s="119"/>
      <c r="H86" s="324">
        <v>954</v>
      </c>
      <c r="I86" s="120"/>
      <c r="J86" s="120"/>
      <c r="K86" s="324"/>
      <c r="L86" s="111" t="e">
        <f t="shared" si="20"/>
        <v>#DIV/0!</v>
      </c>
      <c r="M86" s="121"/>
      <c r="N86" s="138"/>
      <c r="O86" s="114"/>
      <c r="P86" s="124"/>
      <c r="Q86" s="125"/>
      <c r="R86" s="117">
        <f t="shared" si="16"/>
        <v>0</v>
      </c>
      <c r="S86" s="126"/>
    </row>
    <row r="87" spans="1:19" ht="45.75" thickBot="1" x14ac:dyDescent="0.3">
      <c r="A87" s="647"/>
      <c r="B87" s="629"/>
      <c r="C87" s="631">
        <v>2</v>
      </c>
      <c r="D87" s="638" t="s">
        <v>41</v>
      </c>
      <c r="E87" s="84" t="s">
        <v>57</v>
      </c>
      <c r="F87" s="55" t="s">
        <v>56</v>
      </c>
      <c r="G87" s="119"/>
      <c r="H87" s="324">
        <v>954</v>
      </c>
      <c r="I87" s="120">
        <f t="shared" si="12"/>
        <v>0</v>
      </c>
      <c r="J87" s="120"/>
      <c r="K87" s="324">
        <f t="shared" si="17"/>
        <v>954</v>
      </c>
      <c r="L87" s="111">
        <f t="shared" si="20"/>
        <v>0</v>
      </c>
      <c r="M87" s="121" t="e">
        <f>(L87-I87)/I87*100</f>
        <v>#DIV/0!</v>
      </c>
      <c r="N87" s="138"/>
      <c r="O87" s="114">
        <f t="shared" si="18"/>
        <v>0</v>
      </c>
      <c r="P87" s="124" t="e">
        <f t="shared" si="14"/>
        <v>#DIV/0!</v>
      </c>
      <c r="Q87" s="125"/>
      <c r="R87" s="117">
        <f t="shared" si="16"/>
        <v>0</v>
      </c>
      <c r="S87" s="126" t="e">
        <f t="shared" si="15"/>
        <v>#DIV/0!</v>
      </c>
    </row>
    <row r="88" spans="1:19" ht="45.75" thickBot="1" x14ac:dyDescent="0.3">
      <c r="A88" s="647"/>
      <c r="B88" s="629"/>
      <c r="C88" s="632"/>
      <c r="D88" s="636"/>
      <c r="E88" s="84" t="s">
        <v>95</v>
      </c>
      <c r="F88" s="55" t="s">
        <v>97</v>
      </c>
      <c r="G88" s="119"/>
      <c r="H88" s="324">
        <v>954</v>
      </c>
      <c r="I88" s="120">
        <f t="shared" si="12"/>
        <v>0</v>
      </c>
      <c r="J88" s="120"/>
      <c r="K88" s="324">
        <f t="shared" si="17"/>
        <v>954</v>
      </c>
      <c r="L88" s="111">
        <f t="shared" si="20"/>
        <v>0</v>
      </c>
      <c r="M88" s="121" t="e">
        <f>(L88-I88)/I88*100</f>
        <v>#DIV/0!</v>
      </c>
      <c r="N88" s="138"/>
      <c r="O88" s="114">
        <f t="shared" si="18"/>
        <v>0</v>
      </c>
      <c r="P88" s="124" t="e">
        <f t="shared" si="14"/>
        <v>#DIV/0!</v>
      </c>
      <c r="Q88" s="125"/>
      <c r="R88" s="117">
        <f t="shared" si="16"/>
        <v>0</v>
      </c>
      <c r="S88" s="126" t="e">
        <f t="shared" si="15"/>
        <v>#DIV/0!</v>
      </c>
    </row>
    <row r="89" spans="1:19" ht="30" customHeight="1" thickBot="1" x14ac:dyDescent="0.3">
      <c r="A89" s="647"/>
      <c r="B89" s="629"/>
      <c r="C89" s="212"/>
      <c r="D89" s="70"/>
      <c r="E89" s="94" t="s">
        <v>104</v>
      </c>
      <c r="F89" s="55" t="s">
        <v>104</v>
      </c>
      <c r="G89" s="119"/>
      <c r="H89" s="324">
        <v>954</v>
      </c>
      <c r="I89" s="120"/>
      <c r="J89" s="120"/>
      <c r="K89" s="324"/>
      <c r="L89" s="111"/>
      <c r="M89" s="121"/>
      <c r="N89" s="138"/>
      <c r="O89" s="114"/>
      <c r="P89" s="124"/>
      <c r="Q89" s="125"/>
      <c r="R89" s="117">
        <f t="shared" si="16"/>
        <v>0</v>
      </c>
      <c r="S89" s="126"/>
    </row>
    <row r="90" spans="1:19" ht="45.75" thickBot="1" x14ac:dyDescent="0.3">
      <c r="A90" s="647"/>
      <c r="B90" s="629"/>
      <c r="C90" s="631">
        <v>3</v>
      </c>
      <c r="D90" s="638" t="s">
        <v>42</v>
      </c>
      <c r="E90" s="84" t="s">
        <v>57</v>
      </c>
      <c r="F90" s="55" t="s">
        <v>56</v>
      </c>
      <c r="G90" s="119"/>
      <c r="H90" s="324">
        <v>954</v>
      </c>
      <c r="I90" s="120">
        <f t="shared" si="12"/>
        <v>0</v>
      </c>
      <c r="J90" s="120"/>
      <c r="K90" s="324">
        <f t="shared" si="17"/>
        <v>954</v>
      </c>
      <c r="L90" s="111">
        <f t="shared" si="20"/>
        <v>0</v>
      </c>
      <c r="M90" s="121" t="e">
        <f>(L90-I90)/I90*100</f>
        <v>#DIV/0!</v>
      </c>
      <c r="N90" s="138"/>
      <c r="O90" s="114">
        <f t="shared" si="18"/>
        <v>0</v>
      </c>
      <c r="P90" s="124" t="e">
        <f t="shared" si="14"/>
        <v>#DIV/0!</v>
      </c>
      <c r="Q90" s="125"/>
      <c r="R90" s="117">
        <f t="shared" si="16"/>
        <v>0</v>
      </c>
      <c r="S90" s="126" t="e">
        <f t="shared" si="15"/>
        <v>#DIV/0!</v>
      </c>
    </row>
    <row r="91" spans="1:19" ht="45.75" thickBot="1" x14ac:dyDescent="0.3">
      <c r="A91" s="647"/>
      <c r="B91" s="629"/>
      <c r="C91" s="632"/>
      <c r="D91" s="636"/>
      <c r="E91" s="84" t="s">
        <v>96</v>
      </c>
      <c r="F91" s="55" t="s">
        <v>98</v>
      </c>
      <c r="G91" s="119"/>
      <c r="H91" s="324">
        <v>954</v>
      </c>
      <c r="I91" s="120">
        <f t="shared" si="12"/>
        <v>0</v>
      </c>
      <c r="J91" s="120"/>
      <c r="K91" s="324"/>
      <c r="L91" s="111" t="e">
        <f t="shared" si="20"/>
        <v>#DIV/0!</v>
      </c>
      <c r="M91" s="121" t="e">
        <f>(L91-I91)/I91*100</f>
        <v>#DIV/0!</v>
      </c>
      <c r="N91" s="138"/>
      <c r="O91" s="114"/>
      <c r="P91" s="124" t="e">
        <f t="shared" si="14"/>
        <v>#DIV/0!</v>
      </c>
      <c r="Q91" s="125"/>
      <c r="R91" s="117">
        <f t="shared" si="16"/>
        <v>0</v>
      </c>
      <c r="S91" s="126" t="e">
        <f t="shared" si="14"/>
        <v>#DIV/0!</v>
      </c>
    </row>
    <row r="92" spans="1:19" ht="30" customHeight="1" thickBot="1" x14ac:dyDescent="0.3">
      <c r="A92" s="647"/>
      <c r="B92" s="629"/>
      <c r="C92" s="212"/>
      <c r="D92" s="70"/>
      <c r="E92" s="94" t="s">
        <v>104</v>
      </c>
      <c r="F92" s="55" t="s">
        <v>104</v>
      </c>
      <c r="G92" s="119"/>
      <c r="H92" s="324">
        <v>954</v>
      </c>
      <c r="I92" s="120"/>
      <c r="J92" s="120"/>
      <c r="K92" s="324"/>
      <c r="L92" s="111"/>
      <c r="M92" s="121"/>
      <c r="N92" s="138"/>
      <c r="O92" s="114"/>
      <c r="P92" s="124"/>
      <c r="Q92" s="125"/>
      <c r="R92" s="117">
        <f t="shared" si="16"/>
        <v>0</v>
      </c>
      <c r="S92" s="126" t="e">
        <f t="shared" si="15"/>
        <v>#DIV/0!</v>
      </c>
    </row>
    <row r="93" spans="1:19" ht="27" customHeight="1" thickBot="1" x14ac:dyDescent="0.3">
      <c r="A93" s="647"/>
      <c r="B93" s="629"/>
      <c r="C93" s="658">
        <v>4</v>
      </c>
      <c r="D93" s="659" t="s">
        <v>43</v>
      </c>
      <c r="E93" s="84" t="s">
        <v>57</v>
      </c>
      <c r="F93" s="55" t="s">
        <v>56</v>
      </c>
      <c r="G93" s="119"/>
      <c r="H93" s="324">
        <v>954</v>
      </c>
      <c r="I93" s="120">
        <f t="shared" si="12"/>
        <v>0</v>
      </c>
      <c r="J93" s="120"/>
      <c r="K93" s="324">
        <f t="shared" si="17"/>
        <v>954</v>
      </c>
      <c r="L93" s="111">
        <f t="shared" si="20"/>
        <v>0</v>
      </c>
      <c r="M93" s="120" t="e">
        <f>(L93-I93)/I93*100</f>
        <v>#DIV/0!</v>
      </c>
      <c r="N93" s="157"/>
      <c r="O93" s="114">
        <f t="shared" si="18"/>
        <v>0</v>
      </c>
      <c r="P93" s="123" t="e">
        <f t="shared" si="14"/>
        <v>#DIV/0!</v>
      </c>
      <c r="Q93" s="158"/>
      <c r="R93" s="117">
        <f t="shared" si="16"/>
        <v>0</v>
      </c>
      <c r="S93" s="126" t="e">
        <f t="shared" si="15"/>
        <v>#DIV/0!</v>
      </c>
    </row>
    <row r="94" spans="1:19" ht="30.75" thickBot="1" x14ac:dyDescent="0.3">
      <c r="A94" s="647"/>
      <c r="B94" s="629"/>
      <c r="C94" s="658"/>
      <c r="D94" s="659"/>
      <c r="E94" s="84" t="s">
        <v>77</v>
      </c>
      <c r="F94" s="55" t="s">
        <v>99</v>
      </c>
      <c r="G94" s="119"/>
      <c r="H94" s="324">
        <v>954</v>
      </c>
      <c r="I94" s="120">
        <f t="shared" si="12"/>
        <v>0</v>
      </c>
      <c r="J94" s="120"/>
      <c r="K94" s="324"/>
      <c r="L94" s="111" t="e">
        <f t="shared" si="20"/>
        <v>#DIV/0!</v>
      </c>
      <c r="M94" s="120" t="e">
        <f>(L94-I94)/I94*100</f>
        <v>#DIV/0!</v>
      </c>
      <c r="N94" s="157"/>
      <c r="O94" s="114"/>
      <c r="P94" s="123" t="e">
        <f t="shared" si="14"/>
        <v>#DIV/0!</v>
      </c>
      <c r="Q94" s="158"/>
      <c r="R94" s="117">
        <f t="shared" si="16"/>
        <v>0</v>
      </c>
      <c r="S94" s="126" t="e">
        <f t="shared" si="15"/>
        <v>#DIV/0!</v>
      </c>
    </row>
    <row r="95" spans="1:19" ht="33" customHeight="1" thickBot="1" x14ac:dyDescent="0.3">
      <c r="A95" s="647"/>
      <c r="B95" s="629"/>
      <c r="C95" s="205"/>
      <c r="D95" s="73"/>
      <c r="E95" s="94"/>
      <c r="F95" s="55"/>
      <c r="G95" s="119"/>
      <c r="H95" s="324"/>
      <c r="I95" s="120"/>
      <c r="J95" s="120"/>
      <c r="K95" s="324"/>
      <c r="L95" s="111"/>
      <c r="M95" s="120"/>
      <c r="N95" s="157"/>
      <c r="O95" s="114"/>
      <c r="P95" s="123"/>
      <c r="Q95" s="158"/>
      <c r="R95" s="117">
        <f t="shared" si="16"/>
        <v>0</v>
      </c>
      <c r="S95" s="126"/>
    </row>
    <row r="96" spans="1:19" ht="81.75" customHeight="1" thickBot="1" x14ac:dyDescent="0.3">
      <c r="A96" s="647"/>
      <c r="B96" s="629"/>
      <c r="C96" s="658">
        <v>5</v>
      </c>
      <c r="D96" s="659" t="s">
        <v>304</v>
      </c>
      <c r="E96" s="84" t="s">
        <v>299</v>
      </c>
      <c r="F96" s="55" t="s">
        <v>56</v>
      </c>
      <c r="G96" s="119"/>
      <c r="H96" s="324">
        <v>954</v>
      </c>
      <c r="I96" s="120">
        <f>G96/H96</f>
        <v>0</v>
      </c>
      <c r="J96" s="120"/>
      <c r="K96" s="324">
        <f t="shared" si="17"/>
        <v>954</v>
      </c>
      <c r="L96" s="111">
        <f t="shared" si="20"/>
        <v>0</v>
      </c>
      <c r="M96" s="120" t="e">
        <f t="shared" ref="M96:M103" si="21">(L96-I96)/I96*100</f>
        <v>#DIV/0!</v>
      </c>
      <c r="N96" s="157"/>
      <c r="O96" s="114">
        <f t="shared" si="18"/>
        <v>0</v>
      </c>
      <c r="P96" s="123" t="e">
        <f t="shared" ref="P96" si="22">N96/O96</f>
        <v>#DIV/0!</v>
      </c>
      <c r="Q96" s="158"/>
      <c r="R96" s="117">
        <f t="shared" si="16"/>
        <v>0</v>
      </c>
      <c r="S96" s="159" t="e">
        <f t="shared" ref="S96" si="23">Q96/R96</f>
        <v>#DIV/0!</v>
      </c>
    </row>
    <row r="97" spans="1:19" ht="30.75" thickBot="1" x14ac:dyDescent="0.3">
      <c r="A97" s="647"/>
      <c r="B97" s="629"/>
      <c r="C97" s="658"/>
      <c r="D97" s="659"/>
      <c r="E97" s="84" t="s">
        <v>305</v>
      </c>
      <c r="F97" s="99" t="s">
        <v>313</v>
      </c>
      <c r="G97" s="119"/>
      <c r="H97" s="324">
        <v>954</v>
      </c>
      <c r="I97" s="120">
        <f>G97/H97</f>
        <v>0</v>
      </c>
      <c r="J97" s="120"/>
      <c r="K97" s="324"/>
      <c r="L97" s="111" t="e">
        <f t="shared" si="20"/>
        <v>#DIV/0!</v>
      </c>
      <c r="M97" s="120" t="e">
        <f t="shared" si="21"/>
        <v>#DIV/0!</v>
      </c>
      <c r="N97" s="157"/>
      <c r="O97" s="114"/>
      <c r="P97" s="123" t="e">
        <f t="shared" ref="P97" si="24">N97/O97</f>
        <v>#DIV/0!</v>
      </c>
      <c r="Q97" s="158"/>
      <c r="R97" s="117">
        <f t="shared" si="16"/>
        <v>0</v>
      </c>
      <c r="S97" s="118" t="e">
        <f t="shared" ref="S97" si="25">Q97/R97</f>
        <v>#DIV/0!</v>
      </c>
    </row>
    <row r="98" spans="1:19" ht="44.25" customHeight="1" thickBot="1" x14ac:dyDescent="0.3">
      <c r="A98" s="647"/>
      <c r="B98" s="629"/>
      <c r="C98" s="656">
        <v>6</v>
      </c>
      <c r="D98" s="659" t="s">
        <v>44</v>
      </c>
      <c r="E98" s="84" t="s">
        <v>57</v>
      </c>
      <c r="F98" s="55" t="s">
        <v>56</v>
      </c>
      <c r="G98" s="119"/>
      <c r="H98" s="324">
        <v>954</v>
      </c>
      <c r="I98" s="120">
        <f t="shared" si="12"/>
        <v>0</v>
      </c>
      <c r="J98" s="120"/>
      <c r="K98" s="324">
        <f t="shared" si="17"/>
        <v>954</v>
      </c>
      <c r="L98" s="111">
        <f t="shared" si="20"/>
        <v>0</v>
      </c>
      <c r="M98" s="120" t="e">
        <f t="shared" si="21"/>
        <v>#DIV/0!</v>
      </c>
      <c r="N98" s="157"/>
      <c r="O98" s="114">
        <f t="shared" si="18"/>
        <v>0</v>
      </c>
      <c r="P98" s="123" t="e">
        <f t="shared" si="14"/>
        <v>#DIV/0!</v>
      </c>
      <c r="Q98" s="158"/>
      <c r="R98" s="117">
        <f t="shared" si="16"/>
        <v>0</v>
      </c>
      <c r="S98" s="126" t="e">
        <f t="shared" si="15"/>
        <v>#DIV/0!</v>
      </c>
    </row>
    <row r="99" spans="1:19" ht="41.25" customHeight="1" thickBot="1" x14ac:dyDescent="0.3">
      <c r="A99" s="647"/>
      <c r="B99" s="629"/>
      <c r="C99" s="656"/>
      <c r="D99" s="659"/>
      <c r="E99" s="84" t="s">
        <v>111</v>
      </c>
      <c r="F99" s="99" t="s">
        <v>112</v>
      </c>
      <c r="G99" s="119"/>
      <c r="H99" s="324">
        <v>954</v>
      </c>
      <c r="I99" s="120">
        <f t="shared" si="12"/>
        <v>0</v>
      </c>
      <c r="J99" s="120"/>
      <c r="K99" s="324"/>
      <c r="L99" s="111" t="e">
        <f t="shared" si="20"/>
        <v>#DIV/0!</v>
      </c>
      <c r="M99" s="120" t="e">
        <f t="shared" si="21"/>
        <v>#DIV/0!</v>
      </c>
      <c r="N99" s="157"/>
      <c r="O99" s="114"/>
      <c r="P99" s="123" t="e">
        <f t="shared" si="14"/>
        <v>#DIV/0!</v>
      </c>
      <c r="Q99" s="158"/>
      <c r="R99" s="117">
        <f t="shared" si="16"/>
        <v>0</v>
      </c>
      <c r="S99" s="126" t="e">
        <f t="shared" si="15"/>
        <v>#DIV/0!</v>
      </c>
    </row>
    <row r="100" spans="1:19" ht="58.5" customHeight="1" thickBot="1" x14ac:dyDescent="0.3">
      <c r="A100" s="647"/>
      <c r="B100" s="629"/>
      <c r="C100" s="205">
        <v>7</v>
      </c>
      <c r="D100" s="73" t="s">
        <v>45</v>
      </c>
      <c r="E100" s="84" t="s">
        <v>57</v>
      </c>
      <c r="F100" s="55" t="s">
        <v>56</v>
      </c>
      <c r="G100" s="119"/>
      <c r="H100" s="324">
        <v>954</v>
      </c>
      <c r="I100" s="120">
        <f t="shared" si="12"/>
        <v>0</v>
      </c>
      <c r="J100" s="120"/>
      <c r="K100" s="324">
        <f t="shared" si="17"/>
        <v>954</v>
      </c>
      <c r="L100" s="111">
        <f t="shared" si="20"/>
        <v>0</v>
      </c>
      <c r="M100" s="121" t="e">
        <f t="shared" si="21"/>
        <v>#DIV/0!</v>
      </c>
      <c r="N100" s="138"/>
      <c r="O100" s="114">
        <f t="shared" si="18"/>
        <v>0</v>
      </c>
      <c r="P100" s="124" t="e">
        <f t="shared" si="14"/>
        <v>#DIV/0!</v>
      </c>
      <c r="Q100" s="125"/>
      <c r="R100" s="117">
        <f t="shared" si="16"/>
        <v>0</v>
      </c>
      <c r="S100" s="126" t="e">
        <f t="shared" si="15"/>
        <v>#DIV/0!</v>
      </c>
    </row>
    <row r="101" spans="1:19" ht="28.5" customHeight="1" thickBot="1" x14ac:dyDescent="0.3">
      <c r="A101" s="647"/>
      <c r="B101" s="629"/>
      <c r="C101" s="205">
        <v>8</v>
      </c>
      <c r="D101" s="73" t="s">
        <v>46</v>
      </c>
      <c r="E101" s="84" t="s">
        <v>57</v>
      </c>
      <c r="F101" s="55" t="s">
        <v>56</v>
      </c>
      <c r="G101" s="119"/>
      <c r="H101" s="324">
        <v>954</v>
      </c>
      <c r="I101" s="120">
        <f t="shared" si="12"/>
        <v>0</v>
      </c>
      <c r="J101" s="120"/>
      <c r="K101" s="324">
        <f t="shared" si="17"/>
        <v>954</v>
      </c>
      <c r="L101" s="111">
        <f t="shared" si="20"/>
        <v>0</v>
      </c>
      <c r="M101" s="121" t="e">
        <f t="shared" si="21"/>
        <v>#DIV/0!</v>
      </c>
      <c r="N101" s="138"/>
      <c r="O101" s="114">
        <f t="shared" si="18"/>
        <v>0</v>
      </c>
      <c r="P101" s="124" t="e">
        <f t="shared" si="14"/>
        <v>#DIV/0!</v>
      </c>
      <c r="Q101" s="125"/>
      <c r="R101" s="117">
        <f t="shared" si="16"/>
        <v>0</v>
      </c>
      <c r="S101" s="126" t="e">
        <f t="shared" si="15"/>
        <v>#DIV/0!</v>
      </c>
    </row>
    <row r="102" spans="1:19" ht="29.25" customHeight="1" thickBot="1" x14ac:dyDescent="0.3">
      <c r="A102" s="647"/>
      <c r="B102" s="629"/>
      <c r="C102" s="631">
        <v>9</v>
      </c>
      <c r="D102" s="628" t="s">
        <v>47</v>
      </c>
      <c r="E102" s="84" t="s">
        <v>57</v>
      </c>
      <c r="F102" s="55" t="s">
        <v>56</v>
      </c>
      <c r="G102" s="119"/>
      <c r="H102" s="324">
        <v>954</v>
      </c>
      <c r="I102" s="120">
        <f t="shared" si="12"/>
        <v>0</v>
      </c>
      <c r="J102" s="120"/>
      <c r="K102" s="324">
        <f t="shared" si="17"/>
        <v>954</v>
      </c>
      <c r="L102" s="111">
        <f t="shared" si="20"/>
        <v>0</v>
      </c>
      <c r="M102" s="121" t="e">
        <f t="shared" si="21"/>
        <v>#DIV/0!</v>
      </c>
      <c r="N102" s="138"/>
      <c r="O102" s="114">
        <f t="shared" si="18"/>
        <v>0</v>
      </c>
      <c r="P102" s="124" t="e">
        <f t="shared" si="14"/>
        <v>#DIV/0!</v>
      </c>
      <c r="Q102" s="125"/>
      <c r="R102" s="117">
        <f t="shared" si="16"/>
        <v>0</v>
      </c>
      <c r="S102" s="126" t="e">
        <f t="shared" si="15"/>
        <v>#DIV/0!</v>
      </c>
    </row>
    <row r="103" spans="1:19" ht="45.75" thickBot="1" x14ac:dyDescent="0.3">
      <c r="A103" s="647"/>
      <c r="B103" s="629"/>
      <c r="C103" s="632"/>
      <c r="D103" s="629"/>
      <c r="E103" s="84" t="s">
        <v>100</v>
      </c>
      <c r="F103" s="55" t="s">
        <v>101</v>
      </c>
      <c r="G103" s="119"/>
      <c r="H103" s="324">
        <v>954</v>
      </c>
      <c r="I103" s="120">
        <f t="shared" si="12"/>
        <v>0</v>
      </c>
      <c r="J103" s="120"/>
      <c r="K103" s="324"/>
      <c r="L103" s="111" t="e">
        <f t="shared" si="20"/>
        <v>#DIV/0!</v>
      </c>
      <c r="M103" s="121" t="e">
        <f t="shared" si="21"/>
        <v>#DIV/0!</v>
      </c>
      <c r="N103" s="138"/>
      <c r="O103" s="114"/>
      <c r="P103" s="124" t="e">
        <f t="shared" si="14"/>
        <v>#DIV/0!</v>
      </c>
      <c r="Q103" s="125"/>
      <c r="R103" s="117">
        <f t="shared" si="16"/>
        <v>0</v>
      </c>
      <c r="S103" s="126" t="e">
        <f t="shared" si="15"/>
        <v>#DIV/0!</v>
      </c>
    </row>
    <row r="104" spans="1:19" ht="35.25" customHeight="1" thickBot="1" x14ac:dyDescent="0.3">
      <c r="A104" s="229"/>
      <c r="B104" s="68"/>
      <c r="C104" s="633"/>
      <c r="D104" s="630"/>
      <c r="E104" s="95" t="s">
        <v>104</v>
      </c>
      <c r="F104" s="58" t="s">
        <v>104</v>
      </c>
      <c r="G104" s="127"/>
      <c r="H104" s="324">
        <v>954</v>
      </c>
      <c r="I104" s="128"/>
      <c r="J104" s="128"/>
      <c r="K104" s="324"/>
      <c r="L104" s="111"/>
      <c r="M104" s="129"/>
      <c r="N104" s="139"/>
      <c r="O104" s="114"/>
      <c r="P104" s="140"/>
      <c r="Q104" s="131"/>
      <c r="R104" s="117">
        <f t="shared" si="16"/>
        <v>0</v>
      </c>
      <c r="S104" s="141"/>
    </row>
    <row r="105" spans="1:19" s="56" customFormat="1" ht="15.75" thickBot="1" x14ac:dyDescent="0.3">
      <c r="A105" s="230"/>
      <c r="B105" s="92"/>
      <c r="C105" s="215"/>
      <c r="D105" s="93"/>
      <c r="E105" s="96"/>
      <c r="F105" s="57"/>
      <c r="G105" s="132"/>
      <c r="H105" s="194"/>
      <c r="I105" s="147"/>
      <c r="J105" s="133"/>
      <c r="K105" s="329"/>
      <c r="L105" s="194"/>
      <c r="M105" s="133"/>
      <c r="N105" s="142"/>
      <c r="O105" s="114"/>
      <c r="P105" s="143"/>
      <c r="Q105" s="142"/>
      <c r="R105" s="117">
        <f t="shared" si="16"/>
        <v>0</v>
      </c>
      <c r="S105" s="143"/>
    </row>
    <row r="106" spans="1:19" ht="15.75" thickBot="1" x14ac:dyDescent="0.3">
      <c r="A106" s="225"/>
      <c r="B106" s="77"/>
      <c r="C106" s="208"/>
      <c r="D106" s="90"/>
      <c r="E106" s="96"/>
      <c r="F106" s="57"/>
      <c r="G106" s="160"/>
      <c r="H106" s="111"/>
      <c r="I106" s="161"/>
      <c r="J106" s="161"/>
      <c r="K106" s="324"/>
      <c r="L106" s="111"/>
      <c r="M106" s="161"/>
      <c r="N106" s="162"/>
      <c r="O106" s="114"/>
      <c r="P106" s="163"/>
      <c r="Q106" s="164"/>
      <c r="R106" s="117">
        <f t="shared" si="16"/>
        <v>0</v>
      </c>
      <c r="S106" s="165"/>
    </row>
    <row r="107" spans="1:19" ht="51" customHeight="1" thickBot="1" x14ac:dyDescent="0.3">
      <c r="A107" s="228">
        <v>13</v>
      </c>
      <c r="B107" s="67" t="s">
        <v>285</v>
      </c>
      <c r="C107" s="216">
        <v>7</v>
      </c>
      <c r="D107" s="86" t="s">
        <v>286</v>
      </c>
      <c r="E107" s="86" t="s">
        <v>57</v>
      </c>
      <c r="F107" s="59" t="s">
        <v>56</v>
      </c>
      <c r="G107" s="150"/>
      <c r="H107" s="324">
        <v>954</v>
      </c>
      <c r="I107" s="151">
        <f t="shared" ref="I107" si="26">G107/H107</f>
        <v>0</v>
      </c>
      <c r="J107" s="151"/>
      <c r="K107" s="324">
        <f t="shared" si="17"/>
        <v>954</v>
      </c>
      <c r="L107" s="111">
        <f>J107/K107</f>
        <v>0</v>
      </c>
      <c r="M107" s="152" t="e">
        <f>(L107-I107)/I107*100</f>
        <v>#DIV/0!</v>
      </c>
      <c r="N107" s="153"/>
      <c r="O107" s="114">
        <f t="shared" si="18"/>
        <v>0</v>
      </c>
      <c r="P107" s="154" t="e">
        <f t="shared" ref="P107" si="27">N107/O107</f>
        <v>#DIV/0!</v>
      </c>
      <c r="Q107" s="155"/>
      <c r="R107" s="117">
        <f t="shared" si="16"/>
        <v>0</v>
      </c>
      <c r="S107" s="156" t="e">
        <f t="shared" ref="S107" si="28">Q107/R107</f>
        <v>#DIV/0!</v>
      </c>
    </row>
    <row r="108" spans="1:19" s="56" customFormat="1" ht="15.75" thickBot="1" x14ac:dyDescent="0.3">
      <c r="A108" s="225"/>
      <c r="B108" s="77"/>
      <c r="C108" s="208"/>
      <c r="D108" s="90"/>
      <c r="E108" s="96"/>
      <c r="F108" s="57"/>
      <c r="G108" s="132"/>
      <c r="H108" s="326"/>
      <c r="I108" s="133"/>
      <c r="J108" s="133"/>
      <c r="K108" s="324"/>
      <c r="L108" s="194"/>
      <c r="M108" s="133"/>
      <c r="N108" s="142"/>
      <c r="O108" s="114"/>
      <c r="P108" s="143"/>
      <c r="Q108" s="142"/>
      <c r="R108" s="117">
        <f t="shared" si="16"/>
        <v>0</v>
      </c>
      <c r="S108" s="143"/>
    </row>
    <row r="109" spans="1:19" ht="30.75" thickBot="1" x14ac:dyDescent="0.3">
      <c r="A109" s="643">
        <v>14</v>
      </c>
      <c r="B109" s="641" t="s">
        <v>9</v>
      </c>
      <c r="C109" s="216">
        <v>1</v>
      </c>
      <c r="D109" s="86" t="s">
        <v>306</v>
      </c>
      <c r="E109" s="71" t="s">
        <v>307</v>
      </c>
      <c r="F109" s="197" t="s">
        <v>308</v>
      </c>
      <c r="G109" s="166"/>
      <c r="H109" s="327">
        <v>954</v>
      </c>
      <c r="I109" s="167">
        <f t="shared" si="12"/>
        <v>0</v>
      </c>
      <c r="J109" s="167"/>
      <c r="K109" s="324"/>
      <c r="L109" s="111" t="e">
        <f>J109/K109</f>
        <v>#DIV/0!</v>
      </c>
      <c r="M109" s="168" t="e">
        <f>(L109-I109)/I109*100</f>
        <v>#DIV/0!</v>
      </c>
      <c r="N109" s="169"/>
      <c r="O109" s="114"/>
      <c r="P109" s="170" t="e">
        <f t="shared" si="14"/>
        <v>#DIV/0!</v>
      </c>
      <c r="Q109" s="171"/>
      <c r="R109" s="117">
        <f t="shared" si="16"/>
        <v>0</v>
      </c>
      <c r="S109" s="118" t="e">
        <f t="shared" si="15"/>
        <v>#DIV/0!</v>
      </c>
    </row>
    <row r="110" spans="1:19" ht="45.75" thickBot="1" x14ac:dyDescent="0.3">
      <c r="A110" s="644"/>
      <c r="B110" s="629"/>
      <c r="C110" s="205">
        <v>2</v>
      </c>
      <c r="D110" s="84" t="s">
        <v>48</v>
      </c>
      <c r="E110" s="84" t="s">
        <v>57</v>
      </c>
      <c r="F110" s="55" t="s">
        <v>56</v>
      </c>
      <c r="G110" s="119"/>
      <c r="H110" s="327">
        <v>954</v>
      </c>
      <c r="I110" s="120">
        <f t="shared" ref="I110" si="29">G110/H110</f>
        <v>0</v>
      </c>
      <c r="J110" s="120"/>
      <c r="K110" s="324">
        <f t="shared" si="17"/>
        <v>954</v>
      </c>
      <c r="L110" s="111">
        <f>J110/K110</f>
        <v>0</v>
      </c>
      <c r="M110" s="120" t="e">
        <f>(L110-I110)/I110*100</f>
        <v>#DIV/0!</v>
      </c>
      <c r="N110" s="157"/>
      <c r="O110" s="114">
        <f t="shared" si="18"/>
        <v>0</v>
      </c>
      <c r="P110" s="123" t="e">
        <f t="shared" ref="P110" si="30">N110/O110</f>
        <v>#DIV/0!</v>
      </c>
      <c r="Q110" s="158"/>
      <c r="R110" s="117">
        <f t="shared" si="16"/>
        <v>0</v>
      </c>
      <c r="S110" s="118" t="e">
        <f t="shared" ref="S110" si="31">Q110/R110</f>
        <v>#DIV/0!</v>
      </c>
    </row>
    <row r="111" spans="1:19" ht="45.75" thickBot="1" x14ac:dyDescent="0.3">
      <c r="A111" s="644"/>
      <c r="B111" s="629"/>
      <c r="C111" s="631">
        <v>4</v>
      </c>
      <c r="D111" s="651" t="s">
        <v>49</v>
      </c>
      <c r="E111" s="84" t="s">
        <v>57</v>
      </c>
      <c r="F111" s="55" t="s">
        <v>56</v>
      </c>
      <c r="G111" s="119"/>
      <c r="H111" s="327">
        <v>954</v>
      </c>
      <c r="I111" s="120">
        <f t="shared" si="12"/>
        <v>0</v>
      </c>
      <c r="J111" s="120"/>
      <c r="K111" s="324">
        <f t="shared" si="17"/>
        <v>954</v>
      </c>
      <c r="L111" s="111">
        <f>J111/K111</f>
        <v>0</v>
      </c>
      <c r="M111" s="121" t="e">
        <f>(L111-I111)/I111*100</f>
        <v>#DIV/0!</v>
      </c>
      <c r="N111" s="138"/>
      <c r="O111" s="114">
        <f t="shared" si="18"/>
        <v>0</v>
      </c>
      <c r="P111" s="124" t="e">
        <f t="shared" si="14"/>
        <v>#DIV/0!</v>
      </c>
      <c r="Q111" s="125"/>
      <c r="R111" s="117">
        <f t="shared" si="16"/>
        <v>0</v>
      </c>
      <c r="S111" s="126" t="e">
        <f t="shared" si="15"/>
        <v>#DIV/0!</v>
      </c>
    </row>
    <row r="112" spans="1:19" ht="30.75" thickBot="1" x14ac:dyDescent="0.3">
      <c r="A112" s="644"/>
      <c r="B112" s="629"/>
      <c r="C112" s="632"/>
      <c r="D112" s="652"/>
      <c r="E112" s="84" t="s">
        <v>102</v>
      </c>
      <c r="F112" s="55" t="s">
        <v>103</v>
      </c>
      <c r="G112" s="119"/>
      <c r="H112" s="327">
        <v>954</v>
      </c>
      <c r="I112" s="120">
        <f>G112</f>
        <v>0</v>
      </c>
      <c r="J112" s="120"/>
      <c r="K112" s="324"/>
      <c r="L112" s="111">
        <f>J112</f>
        <v>0</v>
      </c>
      <c r="M112" s="121" t="e">
        <f>(L112-I112)/I112*100</f>
        <v>#DIV/0!</v>
      </c>
      <c r="N112" s="138"/>
      <c r="O112" s="114"/>
      <c r="P112" s="124">
        <f>N112</f>
        <v>0</v>
      </c>
      <c r="Q112" s="125"/>
      <c r="R112" s="117">
        <f t="shared" si="16"/>
        <v>0</v>
      </c>
      <c r="S112" s="126">
        <f>Q112</f>
        <v>0</v>
      </c>
    </row>
    <row r="113" spans="1:19" ht="30.75" thickBot="1" x14ac:dyDescent="0.3">
      <c r="A113" s="644"/>
      <c r="B113" s="629"/>
      <c r="C113" s="632"/>
      <c r="D113" s="652"/>
      <c r="E113" s="95" t="s">
        <v>104</v>
      </c>
      <c r="F113" s="58" t="s">
        <v>104</v>
      </c>
      <c r="G113" s="127"/>
      <c r="H113" s="327">
        <v>954</v>
      </c>
      <c r="I113" s="128"/>
      <c r="J113" s="128"/>
      <c r="K113" s="324"/>
      <c r="L113" s="111"/>
      <c r="M113" s="129"/>
      <c r="N113" s="139"/>
      <c r="O113" s="114"/>
      <c r="P113" s="140"/>
      <c r="Q113" s="131"/>
      <c r="R113" s="117">
        <f t="shared" si="16"/>
        <v>0</v>
      </c>
      <c r="S113" s="141"/>
    </row>
    <row r="114" spans="1:19" s="56" customFormat="1" ht="15.75" thickBot="1" x14ac:dyDescent="0.3">
      <c r="A114" s="226"/>
      <c r="B114" s="80"/>
      <c r="C114" s="209"/>
      <c r="D114" s="83"/>
      <c r="E114" s="96"/>
      <c r="F114" s="57"/>
      <c r="G114" s="132"/>
      <c r="H114" s="325"/>
      <c r="I114" s="133"/>
      <c r="J114" s="133"/>
      <c r="K114" s="329"/>
      <c r="L114" s="194"/>
      <c r="M114" s="133"/>
      <c r="N114" s="142"/>
      <c r="O114" s="114"/>
      <c r="P114" s="143"/>
      <c r="Q114" s="142"/>
      <c r="R114" s="117">
        <f t="shared" si="16"/>
        <v>0</v>
      </c>
      <c r="S114" s="143"/>
    </row>
    <row r="115" spans="1:19" ht="77.25" customHeight="1" thickBot="1" x14ac:dyDescent="0.3">
      <c r="A115" s="231">
        <v>15</v>
      </c>
      <c r="B115" s="67" t="s">
        <v>10</v>
      </c>
      <c r="C115" s="216">
        <v>1</v>
      </c>
      <c r="D115" s="86" t="s">
        <v>50</v>
      </c>
      <c r="E115" s="86" t="s">
        <v>57</v>
      </c>
      <c r="F115" s="59" t="s">
        <v>56</v>
      </c>
      <c r="G115" s="150"/>
      <c r="H115" s="324">
        <v>954</v>
      </c>
      <c r="I115" s="151">
        <f t="shared" si="12"/>
        <v>0</v>
      </c>
      <c r="J115" s="151"/>
      <c r="K115" s="324">
        <f t="shared" si="17"/>
        <v>954</v>
      </c>
      <c r="L115" s="111">
        <f>J115/K115</f>
        <v>0</v>
      </c>
      <c r="M115" s="152" t="e">
        <f>(L115-I115)/I115*100</f>
        <v>#DIV/0!</v>
      </c>
      <c r="N115" s="153"/>
      <c r="O115" s="114">
        <f t="shared" si="18"/>
        <v>0</v>
      </c>
      <c r="P115" s="154" t="e">
        <f t="shared" si="14"/>
        <v>#DIV/0!</v>
      </c>
      <c r="Q115" s="155"/>
      <c r="R115" s="117">
        <f t="shared" si="16"/>
        <v>0</v>
      </c>
      <c r="S115" s="156" t="e">
        <f t="shared" si="15"/>
        <v>#DIV/0!</v>
      </c>
    </row>
    <row r="116" spans="1:19" s="56" customFormat="1" ht="15.75" thickBot="1" x14ac:dyDescent="0.3">
      <c r="A116" s="225"/>
      <c r="B116" s="77"/>
      <c r="C116" s="208"/>
      <c r="D116" s="90"/>
      <c r="E116" s="90"/>
      <c r="F116" s="57"/>
      <c r="G116" s="132"/>
      <c r="H116" s="325"/>
      <c r="I116" s="133"/>
      <c r="J116" s="133"/>
      <c r="K116" s="329"/>
      <c r="L116" s="194"/>
      <c r="M116" s="133"/>
      <c r="N116" s="142"/>
      <c r="O116" s="114"/>
      <c r="P116" s="143"/>
      <c r="Q116" s="142"/>
      <c r="R116" s="117">
        <f t="shared" si="16"/>
        <v>0</v>
      </c>
      <c r="S116" s="143"/>
    </row>
    <row r="117" spans="1:19" ht="63.75" customHeight="1" thickBot="1" x14ac:dyDescent="0.3">
      <c r="A117" s="231">
        <v>16</v>
      </c>
      <c r="B117" s="67" t="s">
        <v>11</v>
      </c>
      <c r="C117" s="216">
        <v>1</v>
      </c>
      <c r="D117" s="86" t="s">
        <v>51</v>
      </c>
      <c r="E117" s="86" t="s">
        <v>57</v>
      </c>
      <c r="F117" s="59" t="s">
        <v>56</v>
      </c>
      <c r="G117" s="150"/>
      <c r="H117" s="324">
        <v>954</v>
      </c>
      <c r="I117" s="151">
        <f t="shared" si="12"/>
        <v>0</v>
      </c>
      <c r="J117" s="151"/>
      <c r="K117" s="324">
        <f t="shared" si="17"/>
        <v>954</v>
      </c>
      <c r="L117" s="111">
        <f>J117/K117</f>
        <v>0</v>
      </c>
      <c r="M117" s="152" t="e">
        <f>(L117-I117)/I117*100</f>
        <v>#DIV/0!</v>
      </c>
      <c r="N117" s="153"/>
      <c r="O117" s="114">
        <f t="shared" si="18"/>
        <v>0</v>
      </c>
      <c r="P117" s="154" t="e">
        <f t="shared" si="14"/>
        <v>#DIV/0!</v>
      </c>
      <c r="Q117" s="155"/>
      <c r="R117" s="117">
        <f t="shared" si="16"/>
        <v>0</v>
      </c>
      <c r="S117" s="156" t="e">
        <f t="shared" si="15"/>
        <v>#DIV/0!</v>
      </c>
    </row>
    <row r="118" spans="1:19" s="75" customFormat="1" ht="15.75" thickBot="1" x14ac:dyDescent="0.3">
      <c r="A118" s="232"/>
      <c r="B118" s="78"/>
      <c r="C118" s="217"/>
      <c r="D118" s="87"/>
      <c r="E118" s="87"/>
      <c r="F118" s="79"/>
      <c r="G118" s="172"/>
      <c r="H118" s="325"/>
      <c r="I118" s="173"/>
      <c r="J118" s="173"/>
      <c r="K118" s="329"/>
      <c r="L118" s="194"/>
      <c r="M118" s="174"/>
      <c r="N118" s="175"/>
      <c r="O118" s="114"/>
      <c r="P118" s="176"/>
      <c r="Q118" s="177"/>
      <c r="R118" s="117">
        <f t="shared" si="16"/>
        <v>0</v>
      </c>
      <c r="S118" s="178"/>
    </row>
    <row r="119" spans="1:19" s="56" customFormat="1" ht="15.75" thickBot="1" x14ac:dyDescent="0.3">
      <c r="A119" s="225"/>
      <c r="B119" s="77"/>
      <c r="C119" s="208"/>
      <c r="D119" s="90"/>
      <c r="E119" s="90"/>
      <c r="F119" s="57"/>
      <c r="G119" s="132"/>
      <c r="H119" s="325"/>
      <c r="I119" s="133"/>
      <c r="J119" s="133"/>
      <c r="K119" s="329"/>
      <c r="L119" s="194"/>
      <c r="M119" s="133"/>
      <c r="N119" s="142"/>
      <c r="O119" s="114"/>
      <c r="P119" s="143"/>
      <c r="Q119" s="142"/>
      <c r="R119" s="117">
        <f t="shared" si="16"/>
        <v>0</v>
      </c>
      <c r="S119" s="143"/>
    </row>
    <row r="120" spans="1:19" ht="62.25" customHeight="1" thickBot="1" x14ac:dyDescent="0.3">
      <c r="A120" s="228">
        <v>19</v>
      </c>
      <c r="B120" s="67" t="s">
        <v>12</v>
      </c>
      <c r="C120" s="216">
        <v>1</v>
      </c>
      <c r="D120" s="86" t="s">
        <v>52</v>
      </c>
      <c r="E120" s="86" t="s">
        <v>57</v>
      </c>
      <c r="F120" s="59" t="s">
        <v>56</v>
      </c>
      <c r="G120" s="150"/>
      <c r="H120" s="324">
        <v>954</v>
      </c>
      <c r="I120" s="151">
        <f t="shared" ref="I120" si="32">G120/H120</f>
        <v>0</v>
      </c>
      <c r="J120" s="151"/>
      <c r="K120" s="324">
        <f t="shared" si="17"/>
        <v>954</v>
      </c>
      <c r="L120" s="111">
        <f>J120/K120</f>
        <v>0</v>
      </c>
      <c r="M120" s="151" t="e">
        <f>(L120-I120)/I120*100</f>
        <v>#DIV/0!</v>
      </c>
      <c r="N120" s="179"/>
      <c r="O120" s="114">
        <f t="shared" si="18"/>
        <v>0</v>
      </c>
      <c r="P120" s="154" t="e">
        <f t="shared" si="14"/>
        <v>#DIV/0!</v>
      </c>
      <c r="Q120" s="155"/>
      <c r="R120" s="117">
        <f t="shared" si="16"/>
        <v>0</v>
      </c>
      <c r="S120" s="156" t="e">
        <f t="shared" si="15"/>
        <v>#DIV/0!</v>
      </c>
    </row>
    <row r="121" spans="1:19" ht="15.75" thickBot="1" x14ac:dyDescent="0.3">
      <c r="A121" s="233"/>
      <c r="C121" s="218"/>
      <c r="E121" s="88"/>
      <c r="F121" s="2"/>
      <c r="G121" s="180"/>
      <c r="H121" s="325"/>
      <c r="I121" s="180"/>
      <c r="J121" s="180"/>
      <c r="K121" s="329"/>
      <c r="L121" s="194"/>
      <c r="M121" s="180"/>
      <c r="O121" s="114"/>
      <c r="R121" s="117">
        <f t="shared" si="16"/>
        <v>0</v>
      </c>
    </row>
    <row r="122" spans="1:19" ht="41.25" customHeight="1" thickBot="1" x14ac:dyDescent="0.3">
      <c r="A122" s="231">
        <v>20</v>
      </c>
      <c r="B122" s="67" t="s">
        <v>287</v>
      </c>
      <c r="C122" s="216" t="s">
        <v>296</v>
      </c>
      <c r="D122" s="86" t="s">
        <v>297</v>
      </c>
      <c r="E122" s="86" t="s">
        <v>57</v>
      </c>
      <c r="F122" s="59" t="s">
        <v>56</v>
      </c>
      <c r="G122" s="150"/>
      <c r="H122" s="324">
        <v>954</v>
      </c>
      <c r="I122" s="151">
        <f t="shared" ref="I122" si="33">G122/H122</f>
        <v>0</v>
      </c>
      <c r="J122" s="151"/>
      <c r="K122" s="324">
        <f t="shared" si="17"/>
        <v>954</v>
      </c>
      <c r="L122" s="111">
        <f>J122/K122</f>
        <v>0</v>
      </c>
      <c r="M122" s="151" t="e">
        <f>(L122-I122)/I122*100</f>
        <v>#DIV/0!</v>
      </c>
      <c r="N122" s="179"/>
      <c r="O122" s="114">
        <f t="shared" si="18"/>
        <v>0</v>
      </c>
      <c r="P122" s="154" t="e">
        <f t="shared" ref="P122" si="34">N122/O122</f>
        <v>#DIV/0!</v>
      </c>
      <c r="Q122" s="155"/>
      <c r="R122" s="117">
        <f t="shared" si="16"/>
        <v>0</v>
      </c>
      <c r="S122" s="156" t="e">
        <f t="shared" ref="S122" si="35">Q122/R122</f>
        <v>#DIV/0!</v>
      </c>
    </row>
    <row r="123" spans="1:19" ht="15.75" thickBot="1" x14ac:dyDescent="0.3">
      <c r="A123" s="233"/>
      <c r="C123" s="218"/>
      <c r="E123" s="88"/>
      <c r="F123" s="2"/>
      <c r="G123" s="180"/>
      <c r="H123" s="325"/>
      <c r="I123" s="180"/>
      <c r="J123" s="180"/>
      <c r="K123" s="329"/>
      <c r="L123" s="194"/>
      <c r="M123" s="180"/>
      <c r="O123" s="114"/>
      <c r="R123" s="117"/>
    </row>
    <row r="124" spans="1:19" ht="45.75" thickBot="1" x14ac:dyDescent="0.3">
      <c r="A124" s="643">
        <v>50</v>
      </c>
      <c r="B124" s="641" t="s">
        <v>288</v>
      </c>
      <c r="C124" s="204">
        <v>1</v>
      </c>
      <c r="D124" s="82" t="s">
        <v>289</v>
      </c>
      <c r="E124" s="82" t="s">
        <v>57</v>
      </c>
      <c r="F124" s="62" t="s">
        <v>56</v>
      </c>
      <c r="G124" s="110"/>
      <c r="H124" s="324">
        <v>954</v>
      </c>
      <c r="I124" s="111">
        <f t="shared" ref="I124:I125" si="36">G124/H124</f>
        <v>0</v>
      </c>
      <c r="J124" s="111"/>
      <c r="K124" s="324">
        <f t="shared" si="17"/>
        <v>954</v>
      </c>
      <c r="L124" s="111">
        <f>J124/K124</f>
        <v>0</v>
      </c>
      <c r="M124" s="111" t="e">
        <f>(L124-I124)/I124*100</f>
        <v>#DIV/0!</v>
      </c>
      <c r="N124" s="181"/>
      <c r="O124" s="114">
        <f t="shared" si="18"/>
        <v>0</v>
      </c>
      <c r="P124" s="114" t="e">
        <f t="shared" ref="P124:P125" si="37">N124/O124</f>
        <v>#DIV/0!</v>
      </c>
      <c r="Q124" s="182"/>
      <c r="R124" s="117">
        <f t="shared" si="16"/>
        <v>0</v>
      </c>
      <c r="S124" s="118" t="e">
        <f t="shared" ref="S124:S125" si="38">Q124/R124</f>
        <v>#DIV/0!</v>
      </c>
    </row>
    <row r="125" spans="1:19" ht="45.75" thickBot="1" x14ac:dyDescent="0.3">
      <c r="A125" s="645"/>
      <c r="B125" s="642"/>
      <c r="C125" s="219">
        <v>2</v>
      </c>
      <c r="D125" s="72" t="s">
        <v>290</v>
      </c>
      <c r="E125" s="72" t="s">
        <v>57</v>
      </c>
      <c r="F125" s="61" t="s">
        <v>56</v>
      </c>
      <c r="G125" s="183"/>
      <c r="H125" s="324">
        <v>954</v>
      </c>
      <c r="I125" s="184">
        <f t="shared" si="36"/>
        <v>0</v>
      </c>
      <c r="J125" s="184"/>
      <c r="K125" s="324">
        <f t="shared" si="17"/>
        <v>954</v>
      </c>
      <c r="L125" s="111">
        <f>J125/K125</f>
        <v>0</v>
      </c>
      <c r="M125" s="185" t="e">
        <f>(L125-I125)/I125*100</f>
        <v>#DIV/0!</v>
      </c>
      <c r="N125" s="186"/>
      <c r="O125" s="114">
        <f t="shared" si="18"/>
        <v>0</v>
      </c>
      <c r="P125" s="187" t="e">
        <f t="shared" si="37"/>
        <v>#DIV/0!</v>
      </c>
      <c r="Q125" s="188"/>
      <c r="R125" s="117">
        <f t="shared" si="16"/>
        <v>0</v>
      </c>
      <c r="S125" s="189" t="e">
        <f t="shared" si="38"/>
        <v>#DIV/0!</v>
      </c>
    </row>
    <row r="126" spans="1:19" x14ac:dyDescent="0.25">
      <c r="G126" s="180"/>
      <c r="H126" s="180"/>
      <c r="I126" s="180"/>
      <c r="J126" s="180"/>
      <c r="K126" s="180"/>
      <c r="L126" s="180"/>
      <c r="M126" s="180"/>
    </row>
    <row r="127" spans="1:19" x14ac:dyDescent="0.25">
      <c r="B127" s="76" t="s">
        <v>291</v>
      </c>
      <c r="G127" s="190"/>
      <c r="H127" s="180"/>
      <c r="I127" s="180"/>
      <c r="J127" s="180"/>
      <c r="K127" s="180"/>
      <c r="L127" s="180"/>
      <c r="M127" s="180"/>
      <c r="N127" s="191"/>
      <c r="Q127" s="191"/>
    </row>
    <row r="128" spans="1:19" x14ac:dyDescent="0.25">
      <c r="F128" t="s">
        <v>292</v>
      </c>
      <c r="G128" s="190"/>
      <c r="H128" s="190"/>
      <c r="I128" s="190"/>
      <c r="J128" s="190"/>
      <c r="K128" s="190"/>
      <c r="L128" s="190"/>
      <c r="M128" s="190"/>
      <c r="N128" s="191"/>
      <c r="O128" s="191"/>
      <c r="P128" s="191"/>
      <c r="Q128" s="191"/>
      <c r="R128" s="191"/>
      <c r="S128" s="191"/>
    </row>
  </sheetData>
  <mergeCells count="79">
    <mergeCell ref="C93:C94"/>
    <mergeCell ref="D93:D94"/>
    <mergeCell ref="C111:C113"/>
    <mergeCell ref="D111:D113"/>
    <mergeCell ref="C98:C99"/>
    <mergeCell ref="D98:D99"/>
    <mergeCell ref="C96:C97"/>
    <mergeCell ref="D96:D97"/>
    <mergeCell ref="C83:C85"/>
    <mergeCell ref="D83:D85"/>
    <mergeCell ref="C87:C88"/>
    <mergeCell ref="D87:D88"/>
    <mergeCell ref="C90:C91"/>
    <mergeCell ref="D90:D91"/>
    <mergeCell ref="D52:D53"/>
    <mergeCell ref="C67:C69"/>
    <mergeCell ref="D67:D69"/>
    <mergeCell ref="C75:C78"/>
    <mergeCell ref="D75:D78"/>
    <mergeCell ref="C57:C58"/>
    <mergeCell ref="D57:D58"/>
    <mergeCell ref="C59:C61"/>
    <mergeCell ref="D59:D61"/>
    <mergeCell ref="C64:C66"/>
    <mergeCell ref="D64:D66"/>
    <mergeCell ref="D19:D21"/>
    <mergeCell ref="C23:C24"/>
    <mergeCell ref="D23:D24"/>
    <mergeCell ref="C26:C29"/>
    <mergeCell ref="C30:C31"/>
    <mergeCell ref="D26:D29"/>
    <mergeCell ref="D30:D31"/>
    <mergeCell ref="C6:C8"/>
    <mergeCell ref="D6:D8"/>
    <mergeCell ref="C9:C11"/>
    <mergeCell ref="D9:D11"/>
    <mergeCell ref="A109:A113"/>
    <mergeCell ref="B109:B113"/>
    <mergeCell ref="A33:A43"/>
    <mergeCell ref="A46:A48"/>
    <mergeCell ref="B46:B48"/>
    <mergeCell ref="A50:A53"/>
    <mergeCell ref="B50:B53"/>
    <mergeCell ref="C12:C15"/>
    <mergeCell ref="D12:D15"/>
    <mergeCell ref="C16:C18"/>
    <mergeCell ref="D16:D18"/>
    <mergeCell ref="C19:C21"/>
    <mergeCell ref="A124:A125"/>
    <mergeCell ref="B124:B125"/>
    <mergeCell ref="A83:A103"/>
    <mergeCell ref="B83:B103"/>
    <mergeCell ref="A57:A61"/>
    <mergeCell ref="B57:B61"/>
    <mergeCell ref="A63:A72"/>
    <mergeCell ref="B63:B72"/>
    <mergeCell ref="A74:A78"/>
    <mergeCell ref="B74:B78"/>
    <mergeCell ref="A2:B2"/>
    <mergeCell ref="B3:B24"/>
    <mergeCell ref="A3:A24"/>
    <mergeCell ref="A26:A31"/>
    <mergeCell ref="B26:B31"/>
    <mergeCell ref="B33:B44"/>
    <mergeCell ref="B80:B81"/>
    <mergeCell ref="A80:A81"/>
    <mergeCell ref="D102:D104"/>
    <mergeCell ref="C102:C104"/>
    <mergeCell ref="C33:C35"/>
    <mergeCell ref="D33:D35"/>
    <mergeCell ref="C36:C38"/>
    <mergeCell ref="D36:D38"/>
    <mergeCell ref="C40:C43"/>
    <mergeCell ref="D40:D43"/>
    <mergeCell ref="C47:C48"/>
    <mergeCell ref="D47:D48"/>
    <mergeCell ref="C50:C51"/>
    <mergeCell ref="D50:D51"/>
    <mergeCell ref="C52:C53"/>
  </mergeCells>
  <pageMargins left="0.23622047244094491" right="0.23622047244094491" top="0" bottom="0" header="0.31496062992125984" footer="0.31496062992125984"/>
  <pageSetup paperSize="8" scale="81" fitToHeight="0" orientation="landscape" r:id="rId1"/>
  <rowBreaks count="1" manualBreakCount="1">
    <brk id="7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Schema Generale</vt:lpstr>
      <vt:lpstr>Organizzazione</vt:lpstr>
      <vt:lpstr>Caratteristiche</vt:lpstr>
      <vt:lpstr>Economico Patrimoniale</vt:lpstr>
      <vt:lpstr>Missione programma processo</vt:lpstr>
      <vt:lpstr>Caratteristiche!Area_stampa</vt:lpstr>
      <vt:lpstr>'Economico Patrimoniale'!Area_stampa</vt:lpstr>
      <vt:lpstr>Organizzazione!Area_stampa</vt:lpstr>
      <vt:lpstr>'Schema Generale'!Area_stampa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2020-11-27T15:00:40Z</dcterms:modified>
</cp:coreProperties>
</file>